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1715" windowHeight="8895"/>
  </bookViews>
  <sheets>
    <sheet name="L7-１" sheetId="4" r:id="rId1"/>
    <sheet name="L7-1 練習１" sheetId="6" r:id="rId2"/>
    <sheet name="2005年度国勢調査" sheetId="7" r:id="rId3"/>
    <sheet name="L7-1 練習３" sheetId="5" r:id="rId4"/>
    <sheet name="L7-3 発展練習１" sheetId="2" r:id="rId5"/>
    <sheet name="L7-3　発展練習２" sheetId="3" r:id="rId6"/>
    <sheet name="成績データ（L５-２がない場合）" sheetId="1" r:id="rId7"/>
  </sheets>
  <calcPr calcId="125725"/>
</workbook>
</file>

<file path=xl/calcChain.xml><?xml version="1.0" encoding="utf-8"?>
<calcChain xmlns="http://schemas.openxmlformats.org/spreadsheetml/2006/main">
  <c r="I51" i="7"/>
  <c r="F51"/>
  <c r="G51" s="1"/>
  <c r="I50"/>
  <c r="F50"/>
  <c r="G50" s="1"/>
  <c r="I49"/>
  <c r="G49"/>
  <c r="F49"/>
  <c r="I48"/>
  <c r="F48"/>
  <c r="G48" s="1"/>
  <c r="I47"/>
  <c r="F47"/>
  <c r="G47" s="1"/>
  <c r="I46"/>
  <c r="F46"/>
  <c r="G46" s="1"/>
  <c r="I45"/>
  <c r="F45"/>
  <c r="G45" s="1"/>
  <c r="I44"/>
  <c r="F44"/>
  <c r="G44" s="1"/>
  <c r="I43"/>
  <c r="F43"/>
  <c r="G43" s="1"/>
  <c r="I42"/>
  <c r="F42"/>
  <c r="G42" s="1"/>
  <c r="I41"/>
  <c r="G41"/>
  <c r="F41"/>
  <c r="I40"/>
  <c r="F40"/>
  <c r="G40" s="1"/>
  <c r="I39"/>
  <c r="F39"/>
  <c r="G39" s="1"/>
  <c r="I38"/>
  <c r="F38"/>
  <c r="G38" s="1"/>
  <c r="I37"/>
  <c r="F37"/>
  <c r="G37" s="1"/>
  <c r="I36"/>
  <c r="F36"/>
  <c r="G36" s="1"/>
  <c r="I35"/>
  <c r="F35"/>
  <c r="G35" s="1"/>
  <c r="I34"/>
  <c r="F34"/>
  <c r="G34" s="1"/>
  <c r="I33"/>
  <c r="F33"/>
  <c r="G33" s="1"/>
  <c r="I32"/>
  <c r="F32"/>
  <c r="G32" s="1"/>
  <c r="I31"/>
  <c r="G31"/>
  <c r="F31"/>
  <c r="I30"/>
  <c r="F30"/>
  <c r="G30" s="1"/>
  <c r="I29"/>
  <c r="F29"/>
  <c r="G29" s="1"/>
  <c r="I28"/>
  <c r="F28"/>
  <c r="G28" s="1"/>
  <c r="I27"/>
  <c r="F27"/>
  <c r="G27" s="1"/>
  <c r="I26"/>
  <c r="F26"/>
  <c r="G26" s="1"/>
  <c r="I25"/>
  <c r="F25"/>
  <c r="G25" s="1"/>
  <c r="I24"/>
  <c r="F24"/>
  <c r="G24" s="1"/>
  <c r="I23"/>
  <c r="F23"/>
  <c r="G23" s="1"/>
  <c r="I22"/>
  <c r="F22"/>
  <c r="G22" s="1"/>
  <c r="I21"/>
  <c r="F21"/>
  <c r="G21" s="1"/>
  <c r="I20"/>
  <c r="F20"/>
  <c r="G20" s="1"/>
  <c r="I19"/>
  <c r="F19"/>
  <c r="G19" s="1"/>
  <c r="I18"/>
  <c r="F18"/>
  <c r="G18" s="1"/>
  <c r="I17"/>
  <c r="F17"/>
  <c r="G17" s="1"/>
  <c r="I16"/>
  <c r="F16"/>
  <c r="G16" s="1"/>
  <c r="I15"/>
  <c r="F15"/>
  <c r="G15" s="1"/>
  <c r="I14"/>
  <c r="F14"/>
  <c r="G14" s="1"/>
  <c r="I13"/>
  <c r="F13"/>
  <c r="G13" s="1"/>
  <c r="I12"/>
  <c r="F12"/>
  <c r="G12" s="1"/>
  <c r="I11"/>
  <c r="F11"/>
  <c r="G11" s="1"/>
  <c r="I10"/>
  <c r="F10"/>
  <c r="G10" s="1"/>
  <c r="I9"/>
  <c r="F9"/>
  <c r="G9" s="1"/>
  <c r="I8"/>
  <c r="F8"/>
  <c r="G8" s="1"/>
  <c r="I7"/>
  <c r="F7"/>
  <c r="G7" s="1"/>
  <c r="I6"/>
  <c r="F6"/>
  <c r="G6" s="1"/>
  <c r="I5"/>
  <c r="F5"/>
  <c r="G5" s="1"/>
  <c r="N9" i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8"/>
  <c r="I5"/>
  <c r="H5"/>
  <c r="G5"/>
  <c r="F5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8"/>
</calcChain>
</file>

<file path=xl/sharedStrings.xml><?xml version="1.0" encoding="utf-8"?>
<sst xmlns="http://schemas.openxmlformats.org/spreadsheetml/2006/main" count="245" uniqueCount="244">
  <si>
    <t>生徒数</t>
  </si>
  <si>
    <t>最高点</t>
  </si>
  <si>
    <t>最低点</t>
  </si>
  <si>
    <t>平均点</t>
  </si>
  <si>
    <t>学生番号</t>
  </si>
  <si>
    <t>１回目</t>
  </si>
  <si>
    <t>２回目</t>
  </si>
  <si>
    <t>３回目</t>
  </si>
  <si>
    <t>４回目</t>
  </si>
  <si>
    <t>５回目</t>
  </si>
  <si>
    <t>６回目</t>
  </si>
  <si>
    <t>７回目</t>
  </si>
  <si>
    <t> 試験 </t>
  </si>
  <si>
    <t>価格名</t>
    <rPh sb="0" eb="2">
      <t>カカク</t>
    </rPh>
    <rPh sb="2" eb="3">
      <t>メイ</t>
    </rPh>
    <phoneticPr fontId="2"/>
  </si>
  <si>
    <t>対象年齢</t>
    <rPh sb="0" eb="2">
      <t>タイショウ</t>
    </rPh>
    <rPh sb="2" eb="4">
      <t>ネンレイ</t>
    </rPh>
    <phoneticPr fontId="2"/>
  </si>
  <si>
    <t>価格</t>
    <rPh sb="0" eb="2">
      <t>カカク</t>
    </rPh>
    <phoneticPr fontId="2"/>
  </si>
  <si>
    <t>乳児</t>
    <rPh sb="0" eb="2">
      <t>ニュウジ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</si>
  <si>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</si>
  <si>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</si>
  <si>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</si>
  <si>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</si>
  <si>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</si>
  <si>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シルバー</t>
    <phoneticPr fontId="2"/>
  </si>
  <si>
    <t>1歳未満</t>
    <rPh sb="1" eb="4">
      <t>サイミマン</t>
    </rPh>
    <phoneticPr fontId="2"/>
  </si>
  <si>
    <t>6歳未満</t>
    <rPh sb="1" eb="4">
      <t>サイミマン</t>
    </rPh>
    <phoneticPr fontId="2"/>
  </si>
  <si>
    <t>12歳未満</t>
    <rPh sb="2" eb="5">
      <t>サイミマン</t>
    </rPh>
    <phoneticPr fontId="2"/>
  </si>
  <si>
    <t>15歳未満</t>
    <rPh sb="2" eb="5">
      <t>サイミマン</t>
    </rPh>
    <phoneticPr fontId="2"/>
  </si>
  <si>
    <t>18歳未満</t>
    <rPh sb="2" eb="5">
      <t>サイミマン</t>
    </rPh>
    <phoneticPr fontId="2"/>
  </si>
  <si>
    <t>60歳未満</t>
    <rPh sb="2" eb="5">
      <t>サイミマン</t>
    </rPh>
    <phoneticPr fontId="2"/>
  </si>
  <si>
    <t>60歳以上</t>
    <rPh sb="2" eb="5">
      <t>サイイジョウ</t>
    </rPh>
    <phoneticPr fontId="2"/>
  </si>
  <si>
    <t>年齢別価格表</t>
    <rPh sb="0" eb="2">
      <t>ネンレイ</t>
    </rPh>
    <rPh sb="2" eb="3">
      <t>ベツ</t>
    </rPh>
    <rPh sb="3" eb="5">
      <t>カカク</t>
    </rPh>
    <rPh sb="5" eb="6">
      <t>ヒョウ</t>
    </rPh>
    <phoneticPr fontId="2"/>
  </si>
  <si>
    <t>商品番号</t>
    <rPh sb="0" eb="2">
      <t>ショウヒン</t>
    </rPh>
    <rPh sb="2" eb="4">
      <t>バンゴウ</t>
    </rPh>
    <phoneticPr fontId="2"/>
  </si>
  <si>
    <t>品名</t>
    <rPh sb="0" eb="2">
      <t>ヒンメイ</t>
    </rPh>
    <phoneticPr fontId="2"/>
  </si>
  <si>
    <t>量</t>
    <rPh sb="0" eb="1">
      <t>リョウ</t>
    </rPh>
    <phoneticPr fontId="2"/>
  </si>
  <si>
    <t>価格（内税)</t>
    <rPh sb="0" eb="2">
      <t>カカク</t>
    </rPh>
    <rPh sb="3" eb="5">
      <t>ウチゼイ</t>
    </rPh>
    <phoneticPr fontId="2"/>
  </si>
  <si>
    <t>040</t>
    <phoneticPr fontId="2"/>
  </si>
  <si>
    <t>044</t>
    <phoneticPr fontId="2"/>
  </si>
  <si>
    <t>048</t>
    <phoneticPr fontId="2"/>
  </si>
  <si>
    <t>079</t>
    <phoneticPr fontId="2"/>
  </si>
  <si>
    <t>081</t>
    <phoneticPr fontId="2"/>
  </si>
  <si>
    <t>082</t>
    <phoneticPr fontId="2"/>
  </si>
  <si>
    <t>084</t>
    <phoneticPr fontId="2"/>
  </si>
  <si>
    <t>キャベツ</t>
    <phoneticPr fontId="2"/>
  </si>
  <si>
    <t>レタス</t>
    <phoneticPr fontId="2"/>
  </si>
  <si>
    <t>なす</t>
    <phoneticPr fontId="2"/>
  </si>
  <si>
    <t>スイートコーン</t>
    <phoneticPr fontId="2"/>
  </si>
  <si>
    <t>キュウリ</t>
    <phoneticPr fontId="2"/>
  </si>
  <si>
    <t>ニンジン</t>
    <phoneticPr fontId="2"/>
  </si>
  <si>
    <t>玉ねぎ</t>
    <rPh sb="0" eb="1">
      <t>タマ</t>
    </rPh>
    <phoneticPr fontId="2"/>
  </si>
  <si>
    <t>1玉</t>
    <rPh sb="1" eb="2">
      <t>タマ</t>
    </rPh>
    <phoneticPr fontId="2"/>
  </si>
  <si>
    <t>5本</t>
    <rPh sb="1" eb="2">
      <t>ホン</t>
    </rPh>
    <phoneticPr fontId="2"/>
  </si>
  <si>
    <t>1本</t>
    <rPh sb="1" eb="2">
      <t>ポン</t>
    </rPh>
    <phoneticPr fontId="2"/>
  </si>
  <si>
    <t>3本</t>
    <rPh sb="1" eb="2">
      <t>ボン</t>
    </rPh>
    <phoneticPr fontId="2"/>
  </si>
  <si>
    <t>500ｇ</t>
    <phoneticPr fontId="2"/>
  </si>
  <si>
    <t>500g</t>
    <phoneticPr fontId="2"/>
  </si>
  <si>
    <t>検索語</t>
    <rPh sb="0" eb="2">
      <t>ケンサク</t>
    </rPh>
    <rPh sb="2" eb="3">
      <t>ゴ</t>
    </rPh>
    <phoneticPr fontId="2"/>
  </si>
  <si>
    <t>引用語</t>
    <rPh sb="0" eb="2">
      <t>インヨウ</t>
    </rPh>
    <rPh sb="2" eb="3">
      <t>ゴ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</si>
  <si>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</si>
  <si>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</si>
  <si>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</si>
  <si>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</si>
  <si>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たいへんよくできました</t>
    <phoneticPr fontId="2"/>
  </si>
  <si>
    <t>よくできました</t>
    <phoneticPr fontId="2"/>
  </si>
  <si>
    <t>がんばりましょう</t>
    <phoneticPr fontId="2"/>
  </si>
  <si>
    <t>できています</t>
    <phoneticPr fontId="2"/>
  </si>
  <si>
    <t>0831001</t>
    <phoneticPr fontId="2"/>
  </si>
  <si>
    <t>0831002</t>
  </si>
  <si>
    <t>0831003</t>
  </si>
  <si>
    <t>0831004</t>
  </si>
  <si>
    <t>0831005</t>
  </si>
  <si>
    <t>0831006</t>
  </si>
  <si>
    <t>0831007</t>
  </si>
  <si>
    <t>0831008</t>
  </si>
  <si>
    <t>0831009</t>
  </si>
  <si>
    <t>0831010</t>
  </si>
  <si>
    <t>0831011</t>
  </si>
  <si>
    <t>0831012</t>
  </si>
  <si>
    <t>0831013</t>
  </si>
  <si>
    <t>0831014</t>
  </si>
  <si>
    <t>0831015</t>
  </si>
  <si>
    <t>0831016</t>
  </si>
  <si>
    <t>0831017</t>
  </si>
  <si>
    <t>0831018</t>
  </si>
  <si>
    <t>0831019</t>
  </si>
  <si>
    <t>0831020</t>
  </si>
  <si>
    <t>0831021</t>
  </si>
  <si>
    <t>0831022</t>
  </si>
  <si>
    <t>0831023</t>
  </si>
  <si>
    <t>0831024</t>
  </si>
  <si>
    <t>0831025</t>
  </si>
  <si>
    <t>0831026</t>
  </si>
  <si>
    <t>0831027</t>
  </si>
  <si>
    <t>0831028</t>
  </si>
  <si>
    <t>0831029</t>
  </si>
  <si>
    <t>0831030</t>
  </si>
  <si>
    <t>0831031</t>
  </si>
  <si>
    <t>0831032</t>
  </si>
  <si>
    <t>0831033</t>
  </si>
  <si>
    <t>0831034</t>
  </si>
  <si>
    <t>0831035</t>
  </si>
  <si>
    <t>0831036</t>
  </si>
  <si>
    <t>0831037</t>
  </si>
  <si>
    <t>0831038</t>
  </si>
  <si>
    <t>0831039</t>
  </si>
  <si>
    <t>0831040</t>
  </si>
  <si>
    <t>apple</t>
  </si>
  <si>
    <t>りんご</t>
  </si>
  <si>
    <t>angle</t>
  </si>
  <si>
    <t>角度</t>
  </si>
  <si>
    <t>bill</t>
  </si>
  <si>
    <t>請求書</t>
  </si>
  <si>
    <t>brother</t>
  </si>
  <si>
    <t>兄弟</t>
  </si>
  <si>
    <t>chalk</t>
  </si>
  <si>
    <t>チョーク</t>
  </si>
  <si>
    <t>excel</t>
  </si>
  <si>
    <t>より勝る</t>
  </si>
  <si>
    <t>fish</t>
  </si>
  <si>
    <t>魚</t>
  </si>
  <si>
    <t>Look Up</t>
  </si>
  <si>
    <t>調べる</t>
  </si>
  <si>
    <t>mother</t>
  </si>
  <si>
    <t>母</t>
  </si>
  <si>
    <t>紙</t>
  </si>
  <si>
    <t>ｐaper</t>
    <phoneticPr fontId="2"/>
  </si>
  <si>
    <t>を日本語にすると</t>
    <rPh sb="1" eb="4">
      <t>ニホンゴ</t>
    </rPh>
    <phoneticPr fontId="2"/>
  </si>
  <si>
    <t>となります。</t>
    <phoneticPr fontId="2"/>
  </si>
  <si>
    <t>得点</t>
    <rPh sb="0" eb="2">
      <t>トクテン</t>
    </rPh>
    <phoneticPr fontId="2"/>
  </si>
  <si>
    <t>評価</t>
    <rPh sb="0" eb="2">
      <t>ヒョウカ</t>
    </rPh>
    <phoneticPr fontId="2"/>
  </si>
  <si>
    <t>成績</t>
    <rPh sb="0" eb="2">
      <t>セイセキ</t>
    </rPh>
    <phoneticPr fontId="2"/>
  </si>
  <si>
    <t>出席回数</t>
    <rPh sb="0" eb="2">
      <t>シュッセキ</t>
    </rPh>
    <rPh sb="2" eb="4">
      <t>カイスウ</t>
    </rPh>
    <phoneticPr fontId="2"/>
  </si>
  <si>
    <t>地域</t>
  </si>
  <si>
    <t>人口（人）</t>
  </si>
  <si>
    <t>人口増減</t>
    <rPh sb="0" eb="2">
      <t>ジンコウ</t>
    </rPh>
    <rPh sb="2" eb="4">
      <t>ゾウゲン</t>
    </rPh>
    <phoneticPr fontId="5"/>
  </si>
  <si>
    <t>面積</t>
    <phoneticPr fontId="5"/>
  </si>
  <si>
    <t>人口密度</t>
    <rPh sb="0" eb="2">
      <t>ジンコウ</t>
    </rPh>
    <rPh sb="2" eb="4">
      <t>ミツド</t>
    </rPh>
    <phoneticPr fontId="5"/>
  </si>
  <si>
    <t>番号</t>
  </si>
  <si>
    <t>都道府県名</t>
  </si>
  <si>
    <r>
      <t>平成</t>
    </r>
    <r>
      <rPr>
        <sz val="9"/>
        <rFont val="ＭＳ Ｐゴシック"/>
        <family val="3"/>
        <charset val="128"/>
      </rPr>
      <t>17</t>
    </r>
    <r>
      <rPr>
        <sz val="9"/>
        <rFont val="IPA Pゴシック"/>
        <family val="2"/>
        <charset val="128"/>
      </rPr>
      <t>年</t>
    </r>
  </si>
  <si>
    <r>
      <t>平成</t>
    </r>
    <r>
      <rPr>
        <sz val="9"/>
        <rFont val="ＭＳ Ｐゴシック"/>
        <family val="3"/>
        <charset val="128"/>
      </rPr>
      <t>12</t>
    </r>
    <r>
      <rPr>
        <sz val="9"/>
        <rFont val="IPA Pゴシック"/>
        <family val="2"/>
        <charset val="128"/>
      </rPr>
      <t>年</t>
    </r>
  </si>
  <si>
    <t>実数(人)</t>
    <rPh sb="0" eb="2">
      <t>ジッスウ</t>
    </rPh>
    <rPh sb="3" eb="4">
      <t>ニン</t>
    </rPh>
    <phoneticPr fontId="5"/>
  </si>
  <si>
    <t>率(%)</t>
    <rPh sb="0" eb="1">
      <t>リツ</t>
    </rPh>
    <phoneticPr fontId="5"/>
  </si>
  <si>
    <t>平方km</t>
    <rPh sb="0" eb="2">
      <t>ヘイホウ</t>
    </rPh>
    <phoneticPr fontId="5"/>
  </si>
  <si>
    <t>人/平方km</t>
    <rPh sb="0" eb="1">
      <t>ニン</t>
    </rPh>
    <rPh sb="2" eb="4">
      <t>ヘイホウ</t>
    </rPh>
    <phoneticPr fontId="5"/>
  </si>
  <si>
    <t>01</t>
    <phoneticPr fontId="5"/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</si>
  <si>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</si>
  <si>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</si>
  <si>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</si>
  <si>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</si>
  <si>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</si>
  <si>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</si>
  <si>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</si>
  <si>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</si>
  <si>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</si>
  <si>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</si>
  <si>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</si>
  <si>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</si>
  <si>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</si>
  <si>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</si>
  <si>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</si>
  <si>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</si>
  <si>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</si>
  <si>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</si>
  <si>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</si>
  <si>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</si>
  <si>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</si>
  <si>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</si>
  <si>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</si>
  <si>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</si>
  <si>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</si>
  <si>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</si>
  <si>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</si>
  <si>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</si>
  <si>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</si>
  <si>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</si>
  <si>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</si>
  <si>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</si>
  <si>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</si>
  <si>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</si>
  <si>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</si>
  <si>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</si>
  <si>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</si>
  <si>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</si>
  <si>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</si>
  <si>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</si>
  <si>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</si>
  <si>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</si>
  <si>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</si>
  <si>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</si>
  <si>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</si>
  <si>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</si>
  <si>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</si>
  <si>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</si>
  <si>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</si>
  <si>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</si>
  <si>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</si>
  <si>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</si>
  <si>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</si>
  <si>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</si>
  <si>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</si>
  <si>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</si>
  <si>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</si>
  <si>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</si>
  <si>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</si>
  <si>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</si>
  <si>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</si>
  <si>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</si>
  <si>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</si>
  <si>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</si>
  <si>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</si>
  <si>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</si>
  <si>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</si>
  <si>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</si>
  <si>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</si>
  <si>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</si>
  <si>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</si>
  <si>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</si>
  <si>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</si>
  <si>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</si>
  <si>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</si>
  <si>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</si>
  <si>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</si>
  <si>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</si>
  <si>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</si>
  <si>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</si>
  <si>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</si>
  <si>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</si>
  <si>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</si>
  <si>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</si>
  <si>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</si>
  <si>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</si>
  <si>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</si>
  <si>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</si>
  <si>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</si>
  <si>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</si>
  <si>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</si>
  <si>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</si>
  <si>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</si>
  <si>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番号</t>
    <rPh sb="0" eb="2">
      <t>バンゴウ</t>
    </rPh>
    <phoneticPr fontId="2"/>
  </si>
  <si>
    <t>平成１７年の人口</t>
    <rPh sb="0" eb="2">
      <t>ヘイセイ</t>
    </rPh>
    <rPh sb="4" eb="5">
      <t>ネン</t>
    </rPh>
    <rPh sb="6" eb="8">
      <t>ジンコウ</t>
    </rPh>
    <phoneticPr fontId="2"/>
  </si>
  <si>
    <t>人口増減率</t>
    <rPh sb="0" eb="2">
      <t>ジンコウ</t>
    </rPh>
    <rPh sb="2" eb="4">
      <t>ゾウゲン</t>
    </rPh>
    <rPh sb="4" eb="5">
      <t>リツ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</si>
  <si>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</si>
  <si>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</si>
  <si>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都道府県名</t>
    <rPh sb="0" eb="4">
      <t>トドウフケン</t>
    </rPh>
    <rPh sb="4" eb="5">
      <t>メイ</t>
    </rPh>
    <phoneticPr fontId="2"/>
  </si>
</sst>
</file>

<file path=xl/styles.xml><?xml version="1.0" encoding="utf-8"?>
<styleSheet xmlns="http://schemas.openxmlformats.org/spreadsheetml/2006/main">
  <numFmts count="2">
    <numFmt numFmtId="180" formatCode="0.0_ "/>
    <numFmt numFmtId="182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IPA Pゴシック"/>
      <family val="2"/>
      <charset val="128"/>
    </font>
    <font>
      <sz val="9"/>
      <name val="ＭＳ Ｐゴシック"/>
      <family val="3"/>
      <charset val="128"/>
    </font>
    <font>
      <sz val="6"/>
      <name val="IPA Pゴシック"/>
      <family val="2"/>
      <charset val="128"/>
    </font>
    <font>
      <sz val="8"/>
      <name val="ＭＳ Ｐゴシック"/>
      <family val="3"/>
      <charset val="128"/>
    </font>
    <font>
      <sz val="10"/>
      <name val="IPA P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1" xfId="0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38" fontId="0" fillId="0" borderId="7" xfId="1" applyFont="1" applyBorder="1">
      <alignment vertical="center"/>
    </xf>
    <xf numFmtId="0" fontId="0" fillId="0" borderId="8" xfId="0" quotePrefix="1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10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2" xfId="1" applyFont="1" applyBorder="1">
      <alignment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5" xfId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5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>
      <alignment vertical="center"/>
    </xf>
    <xf numFmtId="0" fontId="0" fillId="3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right" vertical="center" wrapText="1"/>
    </xf>
    <xf numFmtId="0" fontId="0" fillId="2" borderId="24" xfId="0" applyFill="1" applyBorder="1" applyAlignment="1">
      <alignment horizontal="right" vertical="center" wrapText="1"/>
    </xf>
    <xf numFmtId="0" fontId="0" fillId="2" borderId="25" xfId="0" applyFill="1" applyBorder="1" applyAlignment="1">
      <alignment horizontal="right" vertical="center" wrapText="1"/>
    </xf>
    <xf numFmtId="0" fontId="0" fillId="0" borderId="14" xfId="0" applyBorder="1">
      <alignment vertical="center"/>
    </xf>
    <xf numFmtId="0" fontId="0" fillId="3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6" borderId="26" xfId="3" applyFont="1" applyFill="1" applyBorder="1" applyAlignment="1">
      <alignment horizontal="center" vertical="center"/>
    </xf>
    <xf numFmtId="0" fontId="3" fillId="6" borderId="27" xfId="3" applyFont="1" applyFill="1" applyBorder="1" applyAlignment="1">
      <alignment horizontal="center" vertical="center"/>
    </xf>
    <xf numFmtId="0" fontId="4" fillId="6" borderId="27" xfId="3" applyFont="1" applyFill="1" applyBorder="1" applyAlignment="1">
      <alignment horizontal="center" vertical="center"/>
    </xf>
    <xf numFmtId="0" fontId="3" fillId="6" borderId="27" xfId="3" applyFont="1" applyFill="1" applyBorder="1" applyAlignment="1">
      <alignment horizontal="center" vertical="center"/>
    </xf>
    <xf numFmtId="0" fontId="4" fillId="6" borderId="28" xfId="3" applyFont="1" applyFill="1" applyBorder="1" applyAlignment="1">
      <alignment horizontal="center" vertical="center"/>
    </xf>
    <xf numFmtId="0" fontId="4" fillId="0" borderId="0" xfId="3" applyFont="1">
      <alignment vertical="center"/>
    </xf>
    <xf numFmtId="0" fontId="3" fillId="7" borderId="26" xfId="3" applyFont="1" applyFill="1" applyBorder="1" applyAlignment="1">
      <alignment horizontal="center" vertical="center"/>
    </xf>
    <xf numFmtId="0" fontId="3" fillId="7" borderId="27" xfId="3" applyFont="1" applyFill="1" applyBorder="1" applyAlignment="1">
      <alignment horizontal="center" vertical="center"/>
    </xf>
    <xf numFmtId="0" fontId="3" fillId="7" borderId="27" xfId="3" applyFont="1" applyFill="1" applyBorder="1">
      <alignment vertical="center"/>
    </xf>
    <xf numFmtId="0" fontId="4" fillId="7" borderId="27" xfId="3" applyFont="1" applyFill="1" applyBorder="1" applyAlignment="1">
      <alignment horizontal="center" vertical="center"/>
    </xf>
    <xf numFmtId="0" fontId="6" fillId="7" borderId="28" xfId="3" applyFont="1" applyFill="1" applyBorder="1" applyAlignment="1">
      <alignment horizontal="center" vertical="center"/>
    </xf>
    <xf numFmtId="0" fontId="4" fillId="8" borderId="26" xfId="3" quotePrefix="1" applyFont="1" applyFill="1" applyBorder="1" applyAlignment="1">
      <alignment horizontal="center" vertical="center"/>
    </xf>
    <xf numFmtId="0" fontId="3" fillId="8" borderId="27" xfId="3" applyFont="1" applyFill="1" applyBorder="1" applyAlignment="1">
      <alignment horizontal="center" vertical="center"/>
    </xf>
    <xf numFmtId="38" fontId="4" fillId="0" borderId="27" xfId="4" applyFont="1" applyBorder="1">
      <alignment vertical="center"/>
    </xf>
    <xf numFmtId="9" fontId="4" fillId="0" borderId="27" xfId="5" applyFont="1" applyBorder="1">
      <alignment vertical="center"/>
    </xf>
    <xf numFmtId="0" fontId="4" fillId="0" borderId="27" xfId="3" applyFont="1" applyBorder="1">
      <alignment vertical="center"/>
    </xf>
    <xf numFmtId="180" fontId="4" fillId="0" borderId="28" xfId="3" applyNumberFormat="1" applyFont="1" applyBorder="1">
      <alignment vertical="center"/>
    </xf>
    <xf numFmtId="0" fontId="4" fillId="0" borderId="0" xfId="3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9" fontId="0" fillId="0" borderId="20" xfId="2" applyFont="1" applyBorder="1">
      <alignment vertical="center"/>
    </xf>
    <xf numFmtId="38" fontId="0" fillId="0" borderId="20" xfId="1" applyFont="1" applyBorder="1">
      <alignment vertical="center"/>
    </xf>
    <xf numFmtId="182" fontId="0" fillId="0" borderId="30" xfId="1" applyNumberFormat="1" applyFont="1" applyBorder="1">
      <alignment vertical="center"/>
    </xf>
    <xf numFmtId="49" fontId="0" fillId="0" borderId="29" xfId="0" quotePrefix="1" applyNumberFormat="1" applyBorder="1" applyAlignment="1">
      <alignment horizontal="center" vertical="center"/>
    </xf>
  </cellXfs>
  <cellStyles count="6">
    <cellStyle name="Excel Built-in Normal" xfId="3"/>
    <cellStyle name="パーセント" xfId="2" builtinId="5"/>
    <cellStyle name="パーセント 2" xfId="5"/>
    <cellStyle name="桁区切り" xfId="1" builtinId="6"/>
    <cellStyle name="桁区切り 2" xfId="4"/>
    <cellStyle name="標準" xfId="0" builtinId="0"/>
  </cellStyles>
  <dxfs count="9"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C8"/>
  <sheetViews>
    <sheetView tabSelected="1" workbookViewId="0">
      <selection activeCell="E4" sqref="E4"/>
    </sheetView>
  </sheetViews>
  <sheetFormatPr defaultRowHeight="13.5"/>
  <cols>
    <col min="2" max="2" width="7.125" bestFit="1" customWidth="1"/>
    <col min="3" max="3" width="20.5" bestFit="1" customWidth="1"/>
  </cols>
  <sheetData>
    <row r="4" spans="2:3">
      <c r="B4" s="22" t="s">
        <v>55</v>
      </c>
      <c r="C4" s="23" t="s">
        <v>56</v>
      </c>
    </row>
    <row r="5" spans="2:3">
      <c r="B5" s="8" t="s">
        <v>57</v>
      </c>
      <c r="C5" s="21" t="s">
        <v>61</v>
      </c>
    </row>
    <row r="6" spans="2:3">
      <c r="B6" s="8" t="s">
        <v>58</v>
      </c>
      <c r="C6" s="21" t="s">
        <v>62</v>
      </c>
    </row>
    <row r="7" spans="2:3">
      <c r="B7" s="8" t="s">
        <v>59</v>
      </c>
      <c r="C7" s="21" t="s">
        <v>64</v>
      </c>
    </row>
    <row r="8" spans="2:3">
      <c r="B8" s="8" t="s">
        <v>60</v>
      </c>
      <c r="C8" s="21" t="s">
        <v>63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7"/>
  <sheetViews>
    <sheetView workbookViewId="0">
      <selection activeCell="E26" sqref="E26"/>
    </sheetView>
  </sheetViews>
  <sheetFormatPr defaultRowHeight="13.5"/>
  <sheetData>
    <row r="3" spans="2:3">
      <c r="B3" s="26" t="s">
        <v>105</v>
      </c>
      <c r="C3" s="26" t="s">
        <v>106</v>
      </c>
    </row>
    <row r="4" spans="2:3">
      <c r="B4" s="26" t="s">
        <v>107</v>
      </c>
      <c r="C4" s="26" t="s">
        <v>108</v>
      </c>
    </row>
    <row r="5" spans="2:3">
      <c r="B5" s="26" t="s">
        <v>109</v>
      </c>
      <c r="C5" s="26" t="s">
        <v>110</v>
      </c>
    </row>
    <row r="6" spans="2:3">
      <c r="B6" s="26" t="s">
        <v>111</v>
      </c>
      <c r="C6" s="26" t="s">
        <v>112</v>
      </c>
    </row>
    <row r="7" spans="2:3">
      <c r="B7" s="26" t="s">
        <v>113</v>
      </c>
      <c r="C7" s="26" t="s">
        <v>114</v>
      </c>
    </row>
    <row r="8" spans="2:3">
      <c r="B8" s="26" t="s">
        <v>115</v>
      </c>
      <c r="C8" s="26" t="s">
        <v>116</v>
      </c>
    </row>
    <row r="9" spans="2:3">
      <c r="B9" s="26" t="s">
        <v>117</v>
      </c>
      <c r="C9" s="26" t="s">
        <v>118</v>
      </c>
    </row>
    <row r="10" spans="2:3">
      <c r="B10" s="26" t="s">
        <v>119</v>
      </c>
      <c r="C10" s="26" t="s">
        <v>120</v>
      </c>
    </row>
    <row r="11" spans="2:3">
      <c r="B11" s="26" t="s">
        <v>121</v>
      </c>
      <c r="C11" s="26" t="s">
        <v>122</v>
      </c>
    </row>
    <row r="12" spans="2:3">
      <c r="B12" s="26" t="s">
        <v>124</v>
      </c>
      <c r="C12" s="26" t="s">
        <v>123</v>
      </c>
    </row>
    <row r="16" spans="2:3" ht="14.25" thickBot="1"/>
    <row r="17" spans="2:6" ht="14.25" thickBot="1">
      <c r="B17" s="29"/>
      <c r="C17" s="28" t="s">
        <v>125</v>
      </c>
      <c r="D17" s="28"/>
      <c r="E17" s="29"/>
      <c r="F17" s="27" t="s">
        <v>126</v>
      </c>
    </row>
  </sheetData>
  <mergeCells count="1">
    <mergeCell ref="C17:D1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51"/>
  <sheetViews>
    <sheetView zoomScale="119" zoomScaleNormal="119" workbookViewId="0">
      <selection activeCell="K15" sqref="K15"/>
    </sheetView>
  </sheetViews>
  <sheetFormatPr defaultColWidth="6.625" defaultRowHeight="11.25"/>
  <cols>
    <col min="1" max="2" width="6.625" style="42"/>
    <col min="3" max="3" width="8.875" style="54" customWidth="1"/>
    <col min="4" max="4" width="7" style="42" customWidth="1"/>
    <col min="5" max="7" width="7.5" style="42" customWidth="1"/>
    <col min="8" max="8" width="6.625" style="42"/>
    <col min="9" max="9" width="8.25" style="42" customWidth="1"/>
    <col min="10" max="16384" width="6.625" style="42"/>
  </cols>
  <sheetData>
    <row r="3" spans="2:9">
      <c r="B3" s="37" t="s">
        <v>131</v>
      </c>
      <c r="C3" s="38"/>
      <c r="D3" s="38" t="s">
        <v>132</v>
      </c>
      <c r="E3" s="38"/>
      <c r="F3" s="39" t="s">
        <v>133</v>
      </c>
      <c r="G3" s="39"/>
      <c r="H3" s="40" t="s">
        <v>134</v>
      </c>
      <c r="I3" s="41" t="s">
        <v>135</v>
      </c>
    </row>
    <row r="4" spans="2:9">
      <c r="B4" s="43" t="s">
        <v>136</v>
      </c>
      <c r="C4" s="44" t="s">
        <v>137</v>
      </c>
      <c r="D4" s="45" t="s">
        <v>138</v>
      </c>
      <c r="E4" s="45" t="s">
        <v>139</v>
      </c>
      <c r="F4" s="44" t="s">
        <v>140</v>
      </c>
      <c r="G4" s="44" t="s">
        <v>141</v>
      </c>
      <c r="H4" s="46" t="s">
        <v>142</v>
      </c>
      <c r="I4" s="47" t="s">
        <v>143</v>
      </c>
    </row>
    <row r="5" spans="2:9">
      <c r="B5" s="48" t="s">
        <v>144</v>
      </c>
      <c r="C5" s="49" t="s">
        <v>145</v>
      </c>
      <c r="D5" s="50">
        <v>5627737</v>
      </c>
      <c r="E5" s="50">
        <v>5683062</v>
      </c>
      <c r="F5" s="50">
        <f>D5-E5</f>
        <v>-55325</v>
      </c>
      <c r="G5" s="51">
        <f>F5/E5</f>
        <v>-9.7350688766020856E-3</v>
      </c>
      <c r="H5" s="52">
        <v>83455.73</v>
      </c>
      <c r="I5" s="53">
        <f>D5/H5</f>
        <v>67.433799932011866</v>
      </c>
    </row>
    <row r="6" spans="2:9">
      <c r="B6" s="48" t="s">
        <v>146</v>
      </c>
      <c r="C6" s="49" t="s">
        <v>147</v>
      </c>
      <c r="D6" s="50">
        <v>1436657</v>
      </c>
      <c r="E6" s="50">
        <v>1475728</v>
      </c>
      <c r="F6" s="50">
        <f>D6-E6</f>
        <v>-39071</v>
      </c>
      <c r="G6" s="51">
        <f>F6/E6</f>
        <v>-2.6475746207973286E-2</v>
      </c>
      <c r="H6" s="52">
        <v>9606.8799999999992</v>
      </c>
      <c r="I6" s="53">
        <f>D6/H6</f>
        <v>149.54459720533617</v>
      </c>
    </row>
    <row r="7" spans="2:9">
      <c r="B7" s="48" t="s">
        <v>148</v>
      </c>
      <c r="C7" s="49" t="s">
        <v>149</v>
      </c>
      <c r="D7" s="50">
        <v>1385041</v>
      </c>
      <c r="E7" s="50">
        <v>1416180</v>
      </c>
      <c r="F7" s="50">
        <f>D7-E7</f>
        <v>-31139</v>
      </c>
      <c r="G7" s="51">
        <f>F7/E7</f>
        <v>-2.1988024121227526E-2</v>
      </c>
      <c r="H7" s="52">
        <v>15278.71</v>
      </c>
      <c r="I7" s="53">
        <f>D7/H7</f>
        <v>90.651697689137379</v>
      </c>
    </row>
    <row r="8" spans="2:9">
      <c r="B8" s="48" t="s">
        <v>150</v>
      </c>
      <c r="C8" s="49" t="s">
        <v>151</v>
      </c>
      <c r="D8" s="50">
        <v>2360218</v>
      </c>
      <c r="E8" s="50">
        <v>2365320</v>
      </c>
      <c r="F8" s="50">
        <f>D8-E8</f>
        <v>-5102</v>
      </c>
      <c r="G8" s="51">
        <f>F8/E8</f>
        <v>-2.1570020124126966E-3</v>
      </c>
      <c r="H8" s="52">
        <v>7285.6</v>
      </c>
      <c r="I8" s="53">
        <f>D8/H8</f>
        <v>323.95657186779397</v>
      </c>
    </row>
    <row r="9" spans="2:9">
      <c r="B9" s="48" t="s">
        <v>152</v>
      </c>
      <c r="C9" s="49" t="s">
        <v>153</v>
      </c>
      <c r="D9" s="50">
        <v>1145501</v>
      </c>
      <c r="E9" s="50">
        <v>1189279</v>
      </c>
      <c r="F9" s="50">
        <f>D9-E9</f>
        <v>-43778</v>
      </c>
      <c r="G9" s="51">
        <f>F9/E9</f>
        <v>-3.6810538149584751E-2</v>
      </c>
      <c r="H9" s="52">
        <v>11612.22</v>
      </c>
      <c r="I9" s="53">
        <f>D9/H9</f>
        <v>98.646167571747696</v>
      </c>
    </row>
    <row r="10" spans="2:9">
      <c r="B10" s="48" t="s">
        <v>154</v>
      </c>
      <c r="C10" s="49" t="s">
        <v>155</v>
      </c>
      <c r="D10" s="50">
        <v>1216181</v>
      </c>
      <c r="E10" s="50">
        <v>1244147</v>
      </c>
      <c r="F10" s="50">
        <f>D10-E10</f>
        <v>-27966</v>
      </c>
      <c r="G10" s="51">
        <f>F10/E10</f>
        <v>-2.2478051227065612E-2</v>
      </c>
      <c r="H10" s="52">
        <v>9323.39</v>
      </c>
      <c r="I10" s="53">
        <f>D10/H10</f>
        <v>130.44407667168272</v>
      </c>
    </row>
    <row r="11" spans="2:9">
      <c r="B11" s="48" t="s">
        <v>156</v>
      </c>
      <c r="C11" s="49" t="s">
        <v>157</v>
      </c>
      <c r="D11" s="50">
        <v>2091319</v>
      </c>
      <c r="E11" s="50">
        <v>2126935</v>
      </c>
      <c r="F11" s="50">
        <f>D11-E11</f>
        <v>-35616</v>
      </c>
      <c r="G11" s="51">
        <f>F11/E11</f>
        <v>-1.6745222585551511E-2</v>
      </c>
      <c r="H11" s="52">
        <v>13782.75</v>
      </c>
      <c r="I11" s="53">
        <f>D11/H11</f>
        <v>151.73452322649689</v>
      </c>
    </row>
    <row r="12" spans="2:9">
      <c r="B12" s="48" t="s">
        <v>158</v>
      </c>
      <c r="C12" s="49" t="s">
        <v>159</v>
      </c>
      <c r="D12" s="50">
        <v>2975167</v>
      </c>
      <c r="E12" s="50">
        <v>2985676</v>
      </c>
      <c r="F12" s="50">
        <f>D12-E12</f>
        <v>-10509</v>
      </c>
      <c r="G12" s="51">
        <f>F12/E12</f>
        <v>-3.5198058999034052E-3</v>
      </c>
      <c r="H12" s="52">
        <v>6095.68</v>
      </c>
      <c r="I12" s="53">
        <f>D12/H12</f>
        <v>488.07795028610423</v>
      </c>
    </row>
    <row r="13" spans="2:9">
      <c r="B13" s="48" t="s">
        <v>160</v>
      </c>
      <c r="C13" s="49" t="s">
        <v>161</v>
      </c>
      <c r="D13" s="50">
        <v>2016631</v>
      </c>
      <c r="E13" s="50">
        <v>2004817</v>
      </c>
      <c r="F13" s="50">
        <f>D13-E13</f>
        <v>11814</v>
      </c>
      <c r="G13" s="51">
        <f>F13/E13</f>
        <v>5.8928071739216097E-3</v>
      </c>
      <c r="H13" s="52">
        <v>6408.28</v>
      </c>
      <c r="I13" s="53">
        <f>D13/H13</f>
        <v>314.69146167146255</v>
      </c>
    </row>
    <row r="14" spans="2:9">
      <c r="B14" s="48" t="s">
        <v>162</v>
      </c>
      <c r="C14" s="49" t="s">
        <v>163</v>
      </c>
      <c r="D14" s="50">
        <v>2024135</v>
      </c>
      <c r="E14" s="50">
        <v>2024852</v>
      </c>
      <c r="F14" s="50">
        <f>D14-E14</f>
        <v>-717</v>
      </c>
      <c r="G14" s="51">
        <f>F14/E14</f>
        <v>-3.540999539719446E-4</v>
      </c>
      <c r="H14" s="52">
        <v>6363.16</v>
      </c>
      <c r="I14" s="53">
        <f>D14/H14</f>
        <v>318.10216936239226</v>
      </c>
    </row>
    <row r="15" spans="2:9">
      <c r="B15" s="48" t="s">
        <v>164</v>
      </c>
      <c r="C15" s="49" t="s">
        <v>165</v>
      </c>
      <c r="D15" s="50">
        <v>7054243</v>
      </c>
      <c r="E15" s="50">
        <v>6938006</v>
      </c>
      <c r="F15" s="50">
        <f>D15-E15</f>
        <v>116237</v>
      </c>
      <c r="G15" s="51">
        <f>F15/E15</f>
        <v>1.6753660922172741E-2</v>
      </c>
      <c r="H15" s="52">
        <v>3797.3</v>
      </c>
      <c r="I15" s="53">
        <f>D15/H15</f>
        <v>1857.69968135254</v>
      </c>
    </row>
    <row r="16" spans="2:9">
      <c r="B16" s="48" t="s">
        <v>166</v>
      </c>
      <c r="C16" s="49" t="s">
        <v>167</v>
      </c>
      <c r="D16" s="50">
        <v>6056462</v>
      </c>
      <c r="E16" s="50">
        <v>5926285</v>
      </c>
      <c r="F16" s="50">
        <f>D16-E16</f>
        <v>130177</v>
      </c>
      <c r="G16" s="51">
        <f>F16/E16</f>
        <v>2.1966037745400364E-2</v>
      </c>
      <c r="H16" s="52">
        <v>5156.68</v>
      </c>
      <c r="I16" s="53">
        <f>D16/H16</f>
        <v>1174.4886244638021</v>
      </c>
    </row>
    <row r="17" spans="2:9">
      <c r="B17" s="48" t="s">
        <v>168</v>
      </c>
      <c r="C17" s="49" t="s">
        <v>169</v>
      </c>
      <c r="D17" s="50">
        <v>12576601</v>
      </c>
      <c r="E17" s="50">
        <v>12064143</v>
      </c>
      <c r="F17" s="50">
        <f>D17-E17</f>
        <v>512458</v>
      </c>
      <c r="G17" s="51">
        <f>F17/E17</f>
        <v>4.2477778985212628E-2</v>
      </c>
      <c r="H17" s="52">
        <v>2186.96</v>
      </c>
      <c r="I17" s="53">
        <f>D17/H17</f>
        <v>5750.7229213154333</v>
      </c>
    </row>
    <row r="18" spans="2:9">
      <c r="B18" s="48" t="s">
        <v>170</v>
      </c>
      <c r="C18" s="49" t="s">
        <v>171</v>
      </c>
      <c r="D18" s="50">
        <v>8791597</v>
      </c>
      <c r="E18" s="50">
        <v>8489932</v>
      </c>
      <c r="F18" s="50">
        <f>D18-E18</f>
        <v>301665</v>
      </c>
      <c r="G18" s="51">
        <f>F18/E18</f>
        <v>3.5532086711648571E-2</v>
      </c>
      <c r="H18" s="52">
        <v>2415.84</v>
      </c>
      <c r="I18" s="53">
        <f>D18/H18</f>
        <v>3639.1470461619974</v>
      </c>
    </row>
    <row r="19" spans="2:9">
      <c r="B19" s="48" t="s">
        <v>172</v>
      </c>
      <c r="C19" s="49" t="s">
        <v>173</v>
      </c>
      <c r="D19" s="50">
        <v>2431459</v>
      </c>
      <c r="E19" s="50">
        <v>2475733</v>
      </c>
      <c r="F19" s="50">
        <f>D19-E19</f>
        <v>-44274</v>
      </c>
      <c r="G19" s="51">
        <f>F19/E19</f>
        <v>-1.7883188534466358E-2</v>
      </c>
      <c r="H19" s="52">
        <v>12583.32</v>
      </c>
      <c r="I19" s="53">
        <f>D19/H19</f>
        <v>193.22873454700351</v>
      </c>
    </row>
    <row r="20" spans="2:9">
      <c r="B20" s="48" t="s">
        <v>174</v>
      </c>
      <c r="C20" s="49" t="s">
        <v>175</v>
      </c>
      <c r="D20" s="50">
        <v>1111729</v>
      </c>
      <c r="E20" s="50">
        <v>1120851</v>
      </c>
      <c r="F20" s="50">
        <f>D20-E20</f>
        <v>-9122</v>
      </c>
      <c r="G20" s="51">
        <f>F20/E20</f>
        <v>-8.1384590815371527E-3</v>
      </c>
      <c r="H20" s="52">
        <v>4247.3900000000003</v>
      </c>
      <c r="I20" s="53">
        <f>D20/H20</f>
        <v>261.74403574901288</v>
      </c>
    </row>
    <row r="21" spans="2:9">
      <c r="B21" s="48" t="s">
        <v>176</v>
      </c>
      <c r="C21" s="49" t="s">
        <v>177</v>
      </c>
      <c r="D21" s="50">
        <v>1174026</v>
      </c>
      <c r="E21" s="50">
        <v>1180977</v>
      </c>
      <c r="F21" s="50">
        <f>D21-E21</f>
        <v>-6951</v>
      </c>
      <c r="G21" s="51">
        <f>F21/E21</f>
        <v>-5.8858047193129075E-3</v>
      </c>
      <c r="H21" s="52">
        <v>4185.46</v>
      </c>
      <c r="I21" s="53">
        <f>D21/H21</f>
        <v>280.50106798296963</v>
      </c>
    </row>
    <row r="22" spans="2:9">
      <c r="B22" s="48" t="s">
        <v>178</v>
      </c>
      <c r="C22" s="49" t="s">
        <v>179</v>
      </c>
      <c r="D22" s="50">
        <v>821592</v>
      </c>
      <c r="E22" s="50">
        <v>828944</v>
      </c>
      <c r="F22" s="50">
        <f>D22-E22</f>
        <v>-7352</v>
      </c>
      <c r="G22" s="51">
        <f>F22/E22</f>
        <v>-8.8691154046594226E-3</v>
      </c>
      <c r="H22" s="52">
        <v>4189.25</v>
      </c>
      <c r="I22" s="53">
        <f>D22/H22</f>
        <v>196.11911439995225</v>
      </c>
    </row>
    <row r="23" spans="2:9">
      <c r="B23" s="48" t="s">
        <v>180</v>
      </c>
      <c r="C23" s="49" t="s">
        <v>181</v>
      </c>
      <c r="D23" s="50">
        <v>884515</v>
      </c>
      <c r="E23" s="50">
        <v>888172</v>
      </c>
      <c r="F23" s="50">
        <f>D23-E23</f>
        <v>-3657</v>
      </c>
      <c r="G23" s="51">
        <f>F23/E23</f>
        <v>-4.1174457199731583E-3</v>
      </c>
      <c r="H23" s="52">
        <v>4465.37</v>
      </c>
      <c r="I23" s="53">
        <f>D23/H23</f>
        <v>198.08324954035163</v>
      </c>
    </row>
    <row r="24" spans="2:9">
      <c r="B24" s="48" t="s">
        <v>182</v>
      </c>
      <c r="C24" s="49" t="s">
        <v>183</v>
      </c>
      <c r="D24" s="50">
        <v>2196114</v>
      </c>
      <c r="E24" s="50">
        <v>2213128</v>
      </c>
      <c r="F24" s="50">
        <f>D24-E24</f>
        <v>-17014</v>
      </c>
      <c r="G24" s="51">
        <f>F24/E24</f>
        <v>-7.6877613947318006E-3</v>
      </c>
      <c r="H24" s="52">
        <v>13562.23</v>
      </c>
      <c r="I24" s="53">
        <f>D24/H24</f>
        <v>161.92867987049328</v>
      </c>
    </row>
    <row r="25" spans="2:9">
      <c r="B25" s="48" t="s">
        <v>184</v>
      </c>
      <c r="C25" s="49" t="s">
        <v>185</v>
      </c>
      <c r="D25" s="50">
        <v>2107226</v>
      </c>
      <c r="E25" s="50">
        <v>2109740</v>
      </c>
      <c r="F25" s="50">
        <f>D25-E25</f>
        <v>-2514</v>
      </c>
      <c r="G25" s="51">
        <f>F25/E25</f>
        <v>-1.1916160285153621E-3</v>
      </c>
      <c r="H25" s="52">
        <v>10621.17</v>
      </c>
      <c r="I25" s="53">
        <f>D25/H25</f>
        <v>198.3986698263939</v>
      </c>
    </row>
    <row r="26" spans="2:9">
      <c r="B26" s="48" t="s">
        <v>186</v>
      </c>
      <c r="C26" s="49" t="s">
        <v>187</v>
      </c>
      <c r="D26" s="50">
        <v>3792377</v>
      </c>
      <c r="E26" s="50">
        <v>3767393</v>
      </c>
      <c r="F26" s="50">
        <f>D26-E26</f>
        <v>24984</v>
      </c>
      <c r="G26" s="51">
        <f>F26/E26</f>
        <v>6.631641562215569E-3</v>
      </c>
      <c r="H26" s="52">
        <v>7780.03</v>
      </c>
      <c r="I26" s="53">
        <f>D26/H26</f>
        <v>487.45017692733836</v>
      </c>
    </row>
    <row r="27" spans="2:9">
      <c r="B27" s="48" t="s">
        <v>188</v>
      </c>
      <c r="C27" s="49" t="s">
        <v>189</v>
      </c>
      <c r="D27" s="50">
        <v>7254704</v>
      </c>
      <c r="E27" s="50">
        <v>7043300</v>
      </c>
      <c r="F27" s="50">
        <f>D27-E27</f>
        <v>211404</v>
      </c>
      <c r="G27" s="51">
        <f>F27/E27</f>
        <v>3.0014907784703192E-2</v>
      </c>
      <c r="H27" s="52">
        <v>5164.0200000000004</v>
      </c>
      <c r="I27" s="53">
        <f>D27/H27</f>
        <v>1404.8559068322741</v>
      </c>
    </row>
    <row r="28" spans="2:9">
      <c r="B28" s="48" t="s">
        <v>190</v>
      </c>
      <c r="C28" s="49" t="s">
        <v>191</v>
      </c>
      <c r="D28" s="50">
        <v>1866963</v>
      </c>
      <c r="E28" s="50">
        <v>1857339</v>
      </c>
      <c r="F28" s="50">
        <f>D28-E28</f>
        <v>9624</v>
      </c>
      <c r="G28" s="51">
        <f>F28/E28</f>
        <v>5.1816065887810465E-3</v>
      </c>
      <c r="H28" s="52">
        <v>5776.68</v>
      </c>
      <c r="I28" s="53">
        <f>D28/H28</f>
        <v>323.18961756579904</v>
      </c>
    </row>
    <row r="29" spans="2:9">
      <c r="B29" s="48" t="s">
        <v>192</v>
      </c>
      <c r="C29" s="49" t="s">
        <v>193</v>
      </c>
      <c r="D29" s="50">
        <v>1380361</v>
      </c>
      <c r="E29" s="50">
        <v>1342832</v>
      </c>
      <c r="F29" s="50">
        <f>D29-E29</f>
        <v>37529</v>
      </c>
      <c r="G29" s="51">
        <f>F29/E29</f>
        <v>2.7947650934740907E-2</v>
      </c>
      <c r="H29" s="52">
        <v>4017.36</v>
      </c>
      <c r="I29" s="53">
        <f>D29/H29</f>
        <v>343.5990302088934</v>
      </c>
    </row>
    <row r="30" spans="2:9">
      <c r="B30" s="48" t="s">
        <v>194</v>
      </c>
      <c r="C30" s="49" t="s">
        <v>195</v>
      </c>
      <c r="D30" s="50">
        <v>2647660</v>
      </c>
      <c r="E30" s="50">
        <v>2644391</v>
      </c>
      <c r="F30" s="50">
        <f>D30-E30</f>
        <v>3269</v>
      </c>
      <c r="G30" s="51">
        <f>F30/E30</f>
        <v>1.2362014543235097E-3</v>
      </c>
      <c r="H30" s="52">
        <v>4613</v>
      </c>
      <c r="I30" s="53">
        <f>D30/H30</f>
        <v>573.95621070886625</v>
      </c>
    </row>
    <row r="31" spans="2:9">
      <c r="B31" s="48" t="s">
        <v>196</v>
      </c>
      <c r="C31" s="49" t="s">
        <v>197</v>
      </c>
      <c r="D31" s="50">
        <v>8817166</v>
      </c>
      <c r="E31" s="50">
        <v>8805081</v>
      </c>
      <c r="F31" s="50">
        <f>D31-E31</f>
        <v>12085</v>
      </c>
      <c r="G31" s="51">
        <f>F31/E31</f>
        <v>1.3725029900349581E-3</v>
      </c>
      <c r="H31" s="52">
        <v>1894.31</v>
      </c>
      <c r="I31" s="53">
        <f>D31/H31</f>
        <v>4654.5528450992715</v>
      </c>
    </row>
    <row r="32" spans="2:9">
      <c r="B32" s="48" t="s">
        <v>198</v>
      </c>
      <c r="C32" s="49" t="s">
        <v>199</v>
      </c>
      <c r="D32" s="50">
        <v>5590601</v>
      </c>
      <c r="E32" s="50">
        <v>5550574</v>
      </c>
      <c r="F32" s="50">
        <f>D32-E32</f>
        <v>40027</v>
      </c>
      <c r="G32" s="51">
        <f>F32/E32</f>
        <v>7.2113262520236646E-3</v>
      </c>
      <c r="H32" s="52">
        <v>8394.92</v>
      </c>
      <c r="I32" s="53">
        <f>D32/H32</f>
        <v>665.95047957574343</v>
      </c>
    </row>
    <row r="33" spans="2:9">
      <c r="B33" s="48" t="s">
        <v>200</v>
      </c>
      <c r="C33" s="49" t="s">
        <v>201</v>
      </c>
      <c r="D33" s="50">
        <v>1421310</v>
      </c>
      <c r="E33" s="50">
        <v>1442795</v>
      </c>
      <c r="F33" s="50">
        <f>D33-E33</f>
        <v>-21485</v>
      </c>
      <c r="G33" s="51">
        <f>F33/E33</f>
        <v>-1.4891235414594589E-2</v>
      </c>
      <c r="H33" s="52">
        <v>3691.09</v>
      </c>
      <c r="I33" s="53">
        <f>D33/H33</f>
        <v>385.06511626646869</v>
      </c>
    </row>
    <row r="34" spans="2:9">
      <c r="B34" s="48" t="s">
        <v>202</v>
      </c>
      <c r="C34" s="49" t="s">
        <v>203</v>
      </c>
      <c r="D34" s="50">
        <v>1035969</v>
      </c>
      <c r="E34" s="50">
        <v>1069912</v>
      </c>
      <c r="F34" s="50">
        <f>D34-E34</f>
        <v>-33943</v>
      </c>
      <c r="G34" s="51">
        <f>F34/E34</f>
        <v>-3.1725039068633679E-2</v>
      </c>
      <c r="H34" s="52">
        <v>4726.08</v>
      </c>
      <c r="I34" s="53">
        <f>D34/H34</f>
        <v>219.2025949624213</v>
      </c>
    </row>
    <row r="35" spans="2:9">
      <c r="B35" s="48" t="s">
        <v>204</v>
      </c>
      <c r="C35" s="49" t="s">
        <v>205</v>
      </c>
      <c r="D35" s="50">
        <v>607012</v>
      </c>
      <c r="E35" s="50">
        <v>613289</v>
      </c>
      <c r="F35" s="50">
        <f>D35-E35</f>
        <v>-6277</v>
      </c>
      <c r="G35" s="51">
        <f>F35/E35</f>
        <v>-1.0234978941412613E-2</v>
      </c>
      <c r="H35" s="52">
        <v>3507.25</v>
      </c>
      <c r="I35" s="53">
        <f>D35/H35</f>
        <v>173.07349062655928</v>
      </c>
    </row>
    <row r="36" spans="2:9">
      <c r="B36" s="48" t="s">
        <v>206</v>
      </c>
      <c r="C36" s="49" t="s">
        <v>207</v>
      </c>
      <c r="D36" s="50">
        <v>742223</v>
      </c>
      <c r="E36" s="50">
        <v>761503</v>
      </c>
      <c r="F36" s="50">
        <f>D36-E36</f>
        <v>-19280</v>
      </c>
      <c r="G36" s="51">
        <f>F36/E36</f>
        <v>-2.5318350682794422E-2</v>
      </c>
      <c r="H36" s="52">
        <v>6707.56</v>
      </c>
      <c r="I36" s="53">
        <f>D36/H36</f>
        <v>110.65469410635163</v>
      </c>
    </row>
    <row r="37" spans="2:9">
      <c r="B37" s="48" t="s">
        <v>208</v>
      </c>
      <c r="C37" s="49" t="s">
        <v>209</v>
      </c>
      <c r="D37" s="50">
        <v>1957264</v>
      </c>
      <c r="E37" s="50">
        <v>1950828</v>
      </c>
      <c r="F37" s="50">
        <f>D37-E37</f>
        <v>6436</v>
      </c>
      <c r="G37" s="51">
        <f>F37/E37</f>
        <v>3.2991119668161419E-3</v>
      </c>
      <c r="H37" s="52">
        <v>7112.73</v>
      </c>
      <c r="I37" s="53">
        <f>D37/H37</f>
        <v>275.17760409856697</v>
      </c>
    </row>
    <row r="38" spans="2:9">
      <c r="B38" s="48" t="s">
        <v>210</v>
      </c>
      <c r="C38" s="49" t="s">
        <v>211</v>
      </c>
      <c r="D38" s="50">
        <v>2876642</v>
      </c>
      <c r="E38" s="50">
        <v>2878915</v>
      </c>
      <c r="F38" s="50">
        <f>D38-E38</f>
        <v>-2273</v>
      </c>
      <c r="G38" s="51">
        <f>F38/E38</f>
        <v>-7.895335569129342E-4</v>
      </c>
      <c r="H38" s="52">
        <v>8477.92</v>
      </c>
      <c r="I38" s="53">
        <f>D38/H38</f>
        <v>339.30987789457794</v>
      </c>
    </row>
    <row r="39" spans="2:9">
      <c r="B39" s="48" t="s">
        <v>212</v>
      </c>
      <c r="C39" s="49" t="s">
        <v>213</v>
      </c>
      <c r="D39" s="50">
        <v>1492606</v>
      </c>
      <c r="E39" s="50">
        <v>1527964</v>
      </c>
      <c r="F39" s="50">
        <f>D39-E39</f>
        <v>-35358</v>
      </c>
      <c r="G39" s="51">
        <f>F39/E39</f>
        <v>-2.3140597553345497E-2</v>
      </c>
      <c r="H39" s="52">
        <v>6111.91</v>
      </c>
      <c r="I39" s="53">
        <f>D39/H39</f>
        <v>244.21269292250705</v>
      </c>
    </row>
    <row r="40" spans="2:9">
      <c r="B40" s="48" t="s">
        <v>214</v>
      </c>
      <c r="C40" s="49" t="s">
        <v>215</v>
      </c>
      <c r="D40" s="50">
        <v>809950</v>
      </c>
      <c r="E40" s="50">
        <v>824108</v>
      </c>
      <c r="F40" s="50">
        <f>D40-E40</f>
        <v>-14158</v>
      </c>
      <c r="G40" s="51">
        <f>F40/E40</f>
        <v>-1.7179787115281005E-2</v>
      </c>
      <c r="H40" s="52">
        <v>4145.33</v>
      </c>
      <c r="I40" s="53">
        <f>D40/H40</f>
        <v>195.38854566463948</v>
      </c>
    </row>
    <row r="41" spans="2:9">
      <c r="B41" s="48" t="s">
        <v>216</v>
      </c>
      <c r="C41" s="49" t="s">
        <v>217</v>
      </c>
      <c r="D41" s="50">
        <v>1012400</v>
      </c>
      <c r="E41" s="50">
        <v>1022890</v>
      </c>
      <c r="F41" s="50">
        <f>D41-E41</f>
        <v>-10490</v>
      </c>
      <c r="G41" s="51">
        <f>F41/E41</f>
        <v>-1.0255257163526869E-2</v>
      </c>
      <c r="H41" s="52">
        <v>1876.41</v>
      </c>
      <c r="I41" s="53">
        <f>D41/H41</f>
        <v>539.54093188588843</v>
      </c>
    </row>
    <row r="42" spans="2:9">
      <c r="B42" s="48" t="s">
        <v>218</v>
      </c>
      <c r="C42" s="49" t="s">
        <v>219</v>
      </c>
      <c r="D42" s="50">
        <v>1467815</v>
      </c>
      <c r="E42" s="50">
        <v>1493092</v>
      </c>
      <c r="F42" s="50">
        <f>D42-E42</f>
        <v>-25277</v>
      </c>
      <c r="G42" s="51">
        <f>F42/E42</f>
        <v>-1.692929839554428E-2</v>
      </c>
      <c r="H42" s="52">
        <v>5677.12</v>
      </c>
      <c r="I42" s="53">
        <f>D42/H42</f>
        <v>258.54922918662987</v>
      </c>
    </row>
    <row r="43" spans="2:9">
      <c r="B43" s="48" t="s">
        <v>220</v>
      </c>
      <c r="C43" s="49" t="s">
        <v>221</v>
      </c>
      <c r="D43" s="50">
        <v>796292</v>
      </c>
      <c r="E43" s="50">
        <v>813949</v>
      </c>
      <c r="F43" s="50">
        <f>D43-E43</f>
        <v>-17657</v>
      </c>
      <c r="G43" s="51">
        <f>F43/E43</f>
        <v>-2.1693005335715138E-2</v>
      </c>
      <c r="H43" s="52">
        <v>7105.01</v>
      </c>
      <c r="I43" s="53">
        <f>D43/H43</f>
        <v>112.07471910665853</v>
      </c>
    </row>
    <row r="44" spans="2:9">
      <c r="B44" s="48" t="s">
        <v>222</v>
      </c>
      <c r="C44" s="49" t="s">
        <v>223</v>
      </c>
      <c r="D44" s="50">
        <v>5049908</v>
      </c>
      <c r="E44" s="50">
        <v>5015699</v>
      </c>
      <c r="F44" s="50">
        <f>D44-E44</f>
        <v>34209</v>
      </c>
      <c r="G44" s="51">
        <f>F44/E44</f>
        <v>6.8203853540653057E-3</v>
      </c>
      <c r="H44" s="52">
        <v>4976.12</v>
      </c>
      <c r="I44" s="53">
        <f>D44/H44</f>
        <v>1014.8284205364822</v>
      </c>
    </row>
    <row r="45" spans="2:9">
      <c r="B45" s="48" t="s">
        <v>224</v>
      </c>
      <c r="C45" s="49" t="s">
        <v>225</v>
      </c>
      <c r="D45" s="50">
        <v>866369</v>
      </c>
      <c r="E45" s="50">
        <v>876654</v>
      </c>
      <c r="F45" s="50">
        <f>D45-E45</f>
        <v>-10285</v>
      </c>
      <c r="G45" s="51">
        <f>F45/E45</f>
        <v>-1.1732108676855407E-2</v>
      </c>
      <c r="H45" s="52">
        <v>2439.58</v>
      </c>
      <c r="I45" s="53">
        <f>D45/H45</f>
        <v>355.13039129686257</v>
      </c>
    </row>
    <row r="46" spans="2:9">
      <c r="B46" s="48" t="s">
        <v>226</v>
      </c>
      <c r="C46" s="49" t="s">
        <v>227</v>
      </c>
      <c r="D46" s="50">
        <v>1478632</v>
      </c>
      <c r="E46" s="50">
        <v>1516523</v>
      </c>
      <c r="F46" s="50">
        <f>D46-E46</f>
        <v>-37891</v>
      </c>
      <c r="G46" s="51">
        <f>F46/E46</f>
        <v>-2.4985443676093275E-2</v>
      </c>
      <c r="H46" s="52">
        <v>4094.76</v>
      </c>
      <c r="I46" s="53">
        <f>D46/H46</f>
        <v>361.10345905498735</v>
      </c>
    </row>
    <row r="47" spans="2:9">
      <c r="B47" s="48" t="s">
        <v>228</v>
      </c>
      <c r="C47" s="49" t="s">
        <v>229</v>
      </c>
      <c r="D47" s="50">
        <v>1842233</v>
      </c>
      <c r="E47" s="50">
        <v>1859344</v>
      </c>
      <c r="F47" s="50">
        <f>D47-E47</f>
        <v>-17111</v>
      </c>
      <c r="G47" s="51">
        <f>F47/E47</f>
        <v>-9.2027080518720574E-3</v>
      </c>
      <c r="H47" s="52">
        <v>7404.83</v>
      </c>
      <c r="I47" s="53">
        <f>D47/H47</f>
        <v>248.78802079183453</v>
      </c>
    </row>
    <row r="48" spans="2:9">
      <c r="B48" s="48" t="s">
        <v>230</v>
      </c>
      <c r="C48" s="49" t="s">
        <v>231</v>
      </c>
      <c r="D48" s="50">
        <v>1209571</v>
      </c>
      <c r="E48" s="50">
        <v>1221140</v>
      </c>
      <c r="F48" s="50">
        <f>D48-E48</f>
        <v>-11569</v>
      </c>
      <c r="G48" s="51">
        <f>F48/E48</f>
        <v>-9.4739341926396645E-3</v>
      </c>
      <c r="H48" s="52">
        <v>6339.32</v>
      </c>
      <c r="I48" s="53">
        <f>D48/H48</f>
        <v>190.80453424026553</v>
      </c>
    </row>
    <row r="49" spans="2:9">
      <c r="B49" s="48" t="s">
        <v>232</v>
      </c>
      <c r="C49" s="49" t="s">
        <v>233</v>
      </c>
      <c r="D49" s="50">
        <v>1153042</v>
      </c>
      <c r="E49" s="50">
        <v>1170007</v>
      </c>
      <c r="F49" s="50">
        <f>D49-E49</f>
        <v>-16965</v>
      </c>
      <c r="G49" s="51">
        <f>F49/E49</f>
        <v>-1.4499913248382275E-2</v>
      </c>
      <c r="H49" s="52">
        <v>7734.77</v>
      </c>
      <c r="I49" s="53">
        <f>D49/H49</f>
        <v>149.07256453650206</v>
      </c>
    </row>
    <row r="50" spans="2:9">
      <c r="B50" s="48" t="s">
        <v>234</v>
      </c>
      <c r="C50" s="49" t="s">
        <v>235</v>
      </c>
      <c r="D50" s="50">
        <v>1753179</v>
      </c>
      <c r="E50" s="50">
        <v>1786194</v>
      </c>
      <c r="F50" s="50">
        <f>D50-E50</f>
        <v>-33015</v>
      </c>
      <c r="G50" s="51">
        <f>F50/E50</f>
        <v>-1.8483434610126335E-2</v>
      </c>
      <c r="H50" s="52">
        <v>9187.69</v>
      </c>
      <c r="I50" s="53">
        <f>D50/H50</f>
        <v>190.81825790813576</v>
      </c>
    </row>
    <row r="51" spans="2:9">
      <c r="B51" s="48" t="s">
        <v>236</v>
      </c>
      <c r="C51" s="49" t="s">
        <v>237</v>
      </c>
      <c r="D51" s="50">
        <v>1361594</v>
      </c>
      <c r="E51" s="50">
        <v>1318220</v>
      </c>
      <c r="F51" s="50">
        <f>D51-E51</f>
        <v>43374</v>
      </c>
      <c r="G51" s="51">
        <f>F51/E51</f>
        <v>3.2903460727344451E-2</v>
      </c>
      <c r="H51" s="52">
        <v>2274.59</v>
      </c>
      <c r="I51" s="53">
        <f>D51/H51</f>
        <v>598.61073863861179</v>
      </c>
    </row>
  </sheetData>
  <mergeCells count="3">
    <mergeCell ref="B3:C3"/>
    <mergeCell ref="D3:E3"/>
    <mergeCell ref="F3:G3"/>
  </mergeCells>
  <phoneticPr fontId="2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&amp;C&amp;12&amp;A</oddHeader>
    <oddFooter>&amp;C&amp;12Page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4:G6"/>
  <sheetViews>
    <sheetView workbookViewId="0">
      <selection activeCell="D10" sqref="D10"/>
    </sheetView>
  </sheetViews>
  <sheetFormatPr defaultRowHeight="13.5"/>
  <cols>
    <col min="3" max="3" width="10.375" customWidth="1"/>
    <col min="4" max="4" width="17.5" customWidth="1"/>
    <col min="5" max="5" width="10.625" customWidth="1"/>
    <col min="6" max="6" width="9.5" bestFit="1" customWidth="1"/>
  </cols>
  <sheetData>
    <row r="4" spans="2:7" ht="14.25" thickBot="1"/>
    <row r="5" spans="2:7" ht="14.25" thickBot="1">
      <c r="B5" s="55" t="s">
        <v>238</v>
      </c>
      <c r="C5" s="56" t="s">
        <v>243</v>
      </c>
      <c r="D5" s="56" t="s">
        <v>239</v>
      </c>
      <c r="E5" s="56" t="s">
        <v>240</v>
      </c>
      <c r="F5" s="56" t="s">
        <v>241</v>
      </c>
      <c r="G5" s="57" t="s">
        <v>242</v>
      </c>
    </row>
    <row r="6" spans="2:7" ht="14.25" thickBot="1">
      <c r="B6" s="61"/>
      <c r="C6" s="27"/>
      <c r="D6" s="27"/>
      <c r="E6" s="58"/>
      <c r="F6" s="59"/>
      <c r="G6" s="60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E12"/>
  <sheetViews>
    <sheetView workbookViewId="0">
      <selection activeCell="D19" sqref="D19"/>
    </sheetView>
  </sheetViews>
  <sheetFormatPr defaultRowHeight="13.5"/>
  <sheetData>
    <row r="3" spans="3:5">
      <c r="C3" s="25" t="s">
        <v>30</v>
      </c>
      <c r="D3" s="25"/>
      <c r="E3" s="25"/>
    </row>
    <row r="5" spans="3:5">
      <c r="C5" s="8" t="s">
        <v>13</v>
      </c>
      <c r="D5" s="8" t="s">
        <v>14</v>
      </c>
      <c r="E5" s="8" t="s">
        <v>15</v>
      </c>
    </row>
    <row r="6" spans="3:5">
      <c r="C6" s="8" t="s">
        <v>16</v>
      </c>
      <c r="D6" s="8" t="s">
        <v>23</v>
      </c>
      <c r="E6" s="9">
        <v>0</v>
      </c>
    </row>
    <row r="7" spans="3:5">
      <c r="C7" s="8" t="s">
        <v>17</v>
      </c>
      <c r="D7" s="8" t="s">
        <v>24</v>
      </c>
      <c r="E7" s="9">
        <v>500</v>
      </c>
    </row>
    <row r="8" spans="3:5">
      <c r="C8" s="8" t="s">
        <v>18</v>
      </c>
      <c r="D8" s="8" t="s">
        <v>25</v>
      </c>
      <c r="E8" s="9">
        <v>1000</v>
      </c>
    </row>
    <row r="9" spans="3:5">
      <c r="C9" s="8" t="s">
        <v>19</v>
      </c>
      <c r="D9" s="8" t="s">
        <v>26</v>
      </c>
      <c r="E9" s="9">
        <v>1200</v>
      </c>
    </row>
    <row r="10" spans="3:5">
      <c r="C10" s="8" t="s">
        <v>20</v>
      </c>
      <c r="D10" s="8" t="s">
        <v>27</v>
      </c>
      <c r="E10" s="9">
        <v>1500</v>
      </c>
    </row>
    <row r="11" spans="3:5">
      <c r="C11" s="8" t="s">
        <v>21</v>
      </c>
      <c r="D11" s="8" t="s">
        <v>28</v>
      </c>
      <c r="E11" s="9">
        <v>2000</v>
      </c>
    </row>
    <row r="12" spans="3:5">
      <c r="C12" s="8" t="s">
        <v>22</v>
      </c>
      <c r="D12" s="8" t="s">
        <v>29</v>
      </c>
      <c r="E12" s="9">
        <v>1500</v>
      </c>
    </row>
  </sheetData>
  <mergeCells count="1">
    <mergeCell ref="C3:E3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C4:F12"/>
  <sheetViews>
    <sheetView showGridLines="0" workbookViewId="0">
      <selection activeCell="C27" sqref="C27"/>
    </sheetView>
  </sheetViews>
  <sheetFormatPr defaultRowHeight="13.5"/>
  <cols>
    <col min="4" max="4" width="12.875" bestFit="1" customWidth="1"/>
    <col min="5" max="5" width="5.625" bestFit="1" customWidth="1"/>
    <col min="6" max="6" width="10.625" bestFit="1" customWidth="1"/>
  </cols>
  <sheetData>
    <row r="4" spans="3:6" ht="14.25" thickBot="1"/>
    <row r="5" spans="3:6" ht="14.25" thickBot="1">
      <c r="C5" s="18" t="s">
        <v>31</v>
      </c>
      <c r="D5" s="19" t="s">
        <v>32</v>
      </c>
      <c r="E5" s="19" t="s">
        <v>33</v>
      </c>
      <c r="F5" s="20" t="s">
        <v>34</v>
      </c>
    </row>
    <row r="6" spans="3:6">
      <c r="C6" s="15" t="s">
        <v>35</v>
      </c>
      <c r="D6" s="16" t="s">
        <v>42</v>
      </c>
      <c r="E6" s="16" t="s">
        <v>49</v>
      </c>
      <c r="F6" s="17">
        <v>198</v>
      </c>
    </row>
    <row r="7" spans="3:6">
      <c r="C7" s="10" t="s">
        <v>36</v>
      </c>
      <c r="D7" s="8" t="s">
        <v>43</v>
      </c>
      <c r="E7" s="8" t="s">
        <v>49</v>
      </c>
      <c r="F7" s="11">
        <v>189</v>
      </c>
    </row>
    <row r="8" spans="3:6">
      <c r="C8" s="10" t="s">
        <v>37</v>
      </c>
      <c r="D8" s="8" t="s">
        <v>44</v>
      </c>
      <c r="E8" s="8" t="s">
        <v>50</v>
      </c>
      <c r="F8" s="11">
        <v>170</v>
      </c>
    </row>
    <row r="9" spans="3:6">
      <c r="C9" s="10" t="s">
        <v>38</v>
      </c>
      <c r="D9" s="8" t="s">
        <v>45</v>
      </c>
      <c r="E9" s="8" t="s">
        <v>51</v>
      </c>
      <c r="F9" s="11">
        <v>131</v>
      </c>
    </row>
    <row r="10" spans="3:6">
      <c r="C10" s="10" t="s">
        <v>39</v>
      </c>
      <c r="D10" s="8" t="s">
        <v>46</v>
      </c>
      <c r="E10" s="8" t="s">
        <v>52</v>
      </c>
      <c r="F10" s="11">
        <v>141</v>
      </c>
    </row>
    <row r="11" spans="3:6">
      <c r="C11" s="10" t="s">
        <v>40</v>
      </c>
      <c r="D11" s="8" t="s">
        <v>47</v>
      </c>
      <c r="E11" s="8" t="s">
        <v>53</v>
      </c>
      <c r="F11" s="11">
        <v>150</v>
      </c>
    </row>
    <row r="12" spans="3:6" ht="14.25" thickBot="1">
      <c r="C12" s="12" t="s">
        <v>41</v>
      </c>
      <c r="D12" s="13" t="s">
        <v>48</v>
      </c>
      <c r="E12" s="13" t="s">
        <v>54</v>
      </c>
      <c r="F12" s="14">
        <v>131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4:N47"/>
  <sheetViews>
    <sheetView topLeftCell="E1" workbookViewId="0">
      <selection activeCell="P7" sqref="P7"/>
    </sheetView>
  </sheetViews>
  <sheetFormatPr defaultRowHeight="13.5"/>
  <sheetData>
    <row r="4" spans="2:14">
      <c r="B4" s="2"/>
      <c r="C4" s="2"/>
      <c r="D4" s="2"/>
      <c r="E4" s="2"/>
      <c r="F4" s="7" t="s">
        <v>0</v>
      </c>
      <c r="G4" s="7" t="s">
        <v>1</v>
      </c>
      <c r="H4" s="7" t="s">
        <v>2</v>
      </c>
      <c r="I4" s="7" t="s">
        <v>3</v>
      </c>
      <c r="J4" s="36"/>
      <c r="K4" s="2"/>
    </row>
    <row r="5" spans="2:14">
      <c r="B5" s="2"/>
      <c r="C5" s="2"/>
      <c r="D5" s="2"/>
      <c r="E5" s="2"/>
      <c r="F5" s="7">
        <f>COUNTA(B8:B47)</f>
        <v>40</v>
      </c>
      <c r="G5" s="7">
        <f>MAX(L8:L47)</f>
        <v>100</v>
      </c>
      <c r="H5" s="7">
        <f>MIN(L8:L47)</f>
        <v>36</v>
      </c>
      <c r="I5" s="7">
        <f>AVERAGE(L8:L47)</f>
        <v>81.45</v>
      </c>
      <c r="J5" s="36"/>
      <c r="K5" s="2"/>
    </row>
    <row r="6" spans="2:14" ht="14.25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4" ht="14.25" thickBot="1">
      <c r="B7" s="5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30" t="s">
        <v>130</v>
      </c>
      <c r="K7" s="30" t="s">
        <v>12</v>
      </c>
      <c r="L7" s="35" t="s">
        <v>127</v>
      </c>
      <c r="M7" s="35" t="s">
        <v>128</v>
      </c>
      <c r="N7" s="35" t="s">
        <v>129</v>
      </c>
    </row>
    <row r="8" spans="2:14">
      <c r="B8" s="24" t="s">
        <v>65</v>
      </c>
      <c r="C8" s="4">
        <v>0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31">
        <f>SUM(C8:I8)</f>
        <v>6</v>
      </c>
      <c r="K8" s="31">
        <v>5</v>
      </c>
      <c r="L8" s="34">
        <f>J8*10+K8*6</f>
        <v>90</v>
      </c>
      <c r="M8" s="16" t="str">
        <f>IF(L8&lt;60,"不合格","合格")</f>
        <v>合格</v>
      </c>
      <c r="N8" s="16" t="str">
        <f>IF(L8&lt;60,"D",IF(L8&lt;70,"C",IF(L8&lt;80,"B","A")))</f>
        <v>A</v>
      </c>
    </row>
    <row r="9" spans="2:14">
      <c r="B9" s="24" t="s">
        <v>66</v>
      </c>
      <c r="C9" s="1">
        <v>0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31">
        <f t="shared" ref="J9:J47" si="0">SUM(C9:I9)</f>
        <v>6</v>
      </c>
      <c r="K9" s="32">
        <v>5</v>
      </c>
      <c r="L9" s="34">
        <f t="shared" ref="L9:L47" si="1">J9*10+K9*6</f>
        <v>90</v>
      </c>
      <c r="M9" s="16" t="str">
        <f t="shared" ref="M9:M47" si="2">IF(L9&lt;60,"不合格","合格")</f>
        <v>合格</v>
      </c>
      <c r="N9" s="16" t="str">
        <f t="shared" ref="N9:N47" si="3">IF(L9&lt;60,"D",IF(L9&lt;70,"C",IF(L9&lt;80,"B","A")))</f>
        <v>A</v>
      </c>
    </row>
    <row r="10" spans="2:14">
      <c r="B10" s="24" t="s">
        <v>67</v>
      </c>
      <c r="C10" s="1">
        <v>1</v>
      </c>
      <c r="D10" s="1">
        <v>1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31">
        <f t="shared" si="0"/>
        <v>6</v>
      </c>
      <c r="K10" s="32">
        <v>2</v>
      </c>
      <c r="L10" s="34">
        <f t="shared" si="1"/>
        <v>72</v>
      </c>
      <c r="M10" s="16" t="str">
        <f t="shared" si="2"/>
        <v>合格</v>
      </c>
      <c r="N10" s="16" t="str">
        <f t="shared" si="3"/>
        <v>B</v>
      </c>
    </row>
    <row r="11" spans="2:14">
      <c r="B11" s="24" t="s">
        <v>68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0</v>
      </c>
      <c r="I11" s="1">
        <v>1</v>
      </c>
      <c r="J11" s="31">
        <f t="shared" si="0"/>
        <v>6</v>
      </c>
      <c r="K11" s="32">
        <v>5</v>
      </c>
      <c r="L11" s="34">
        <f t="shared" si="1"/>
        <v>90</v>
      </c>
      <c r="M11" s="16" t="str">
        <f t="shared" si="2"/>
        <v>合格</v>
      </c>
      <c r="N11" s="16" t="str">
        <f t="shared" si="3"/>
        <v>A</v>
      </c>
    </row>
    <row r="12" spans="2:14">
      <c r="B12" s="24" t="s">
        <v>69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31">
        <f t="shared" si="0"/>
        <v>7</v>
      </c>
      <c r="K12" s="32">
        <v>4</v>
      </c>
      <c r="L12" s="34">
        <f t="shared" si="1"/>
        <v>94</v>
      </c>
      <c r="M12" s="16" t="str">
        <f t="shared" si="2"/>
        <v>合格</v>
      </c>
      <c r="N12" s="16" t="str">
        <f t="shared" si="3"/>
        <v>A</v>
      </c>
    </row>
    <row r="13" spans="2:14">
      <c r="B13" s="24" t="s">
        <v>70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31">
        <f t="shared" si="0"/>
        <v>7</v>
      </c>
      <c r="K13" s="32">
        <v>5</v>
      </c>
      <c r="L13" s="34">
        <f t="shared" si="1"/>
        <v>100</v>
      </c>
      <c r="M13" s="16" t="str">
        <f t="shared" si="2"/>
        <v>合格</v>
      </c>
      <c r="N13" s="16" t="str">
        <f t="shared" si="3"/>
        <v>A</v>
      </c>
    </row>
    <row r="14" spans="2:14">
      <c r="B14" s="24" t="s">
        <v>71</v>
      </c>
      <c r="C14" s="1">
        <v>1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31">
        <f t="shared" si="0"/>
        <v>6</v>
      </c>
      <c r="K14" s="32">
        <v>5</v>
      </c>
      <c r="L14" s="34">
        <f t="shared" si="1"/>
        <v>90</v>
      </c>
      <c r="M14" s="16" t="str">
        <f t="shared" si="2"/>
        <v>合格</v>
      </c>
      <c r="N14" s="16" t="str">
        <f t="shared" si="3"/>
        <v>A</v>
      </c>
    </row>
    <row r="15" spans="2:14">
      <c r="B15" s="24" t="s">
        <v>72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1</v>
      </c>
      <c r="I15" s="1">
        <v>1</v>
      </c>
      <c r="J15" s="31">
        <f t="shared" si="0"/>
        <v>6</v>
      </c>
      <c r="K15" s="32">
        <v>5</v>
      </c>
      <c r="L15" s="34">
        <f t="shared" si="1"/>
        <v>90</v>
      </c>
      <c r="M15" s="16" t="str">
        <f t="shared" si="2"/>
        <v>合格</v>
      </c>
      <c r="N15" s="16" t="str">
        <f t="shared" si="3"/>
        <v>A</v>
      </c>
    </row>
    <row r="16" spans="2:14">
      <c r="B16" s="24" t="s">
        <v>73</v>
      </c>
      <c r="C16" s="1">
        <v>1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31">
        <f t="shared" si="0"/>
        <v>6</v>
      </c>
      <c r="K16" s="32">
        <v>2</v>
      </c>
      <c r="L16" s="34">
        <f t="shared" si="1"/>
        <v>72</v>
      </c>
      <c r="M16" s="16" t="str">
        <f t="shared" si="2"/>
        <v>合格</v>
      </c>
      <c r="N16" s="16" t="str">
        <f t="shared" si="3"/>
        <v>B</v>
      </c>
    </row>
    <row r="17" spans="2:14">
      <c r="B17" s="24" t="s">
        <v>74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0</v>
      </c>
      <c r="J17" s="31">
        <f t="shared" si="0"/>
        <v>6</v>
      </c>
      <c r="K17" s="32">
        <v>3</v>
      </c>
      <c r="L17" s="34">
        <f t="shared" si="1"/>
        <v>78</v>
      </c>
      <c r="M17" s="16" t="str">
        <f t="shared" si="2"/>
        <v>合格</v>
      </c>
      <c r="N17" s="16" t="str">
        <f t="shared" si="3"/>
        <v>B</v>
      </c>
    </row>
    <row r="18" spans="2:14">
      <c r="B18" s="24" t="s">
        <v>75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31">
        <f t="shared" si="0"/>
        <v>7</v>
      </c>
      <c r="K18" s="32">
        <v>4</v>
      </c>
      <c r="L18" s="34">
        <f t="shared" si="1"/>
        <v>94</v>
      </c>
      <c r="M18" s="16" t="str">
        <f t="shared" si="2"/>
        <v>合格</v>
      </c>
      <c r="N18" s="16" t="str">
        <f t="shared" si="3"/>
        <v>A</v>
      </c>
    </row>
    <row r="19" spans="2:14">
      <c r="B19" s="24" t="s">
        <v>76</v>
      </c>
      <c r="C19" s="1">
        <v>0</v>
      </c>
      <c r="D19" s="1">
        <v>0</v>
      </c>
      <c r="E19" s="1">
        <v>1</v>
      </c>
      <c r="F19" s="1">
        <v>1</v>
      </c>
      <c r="G19" s="1">
        <v>1</v>
      </c>
      <c r="H19" s="1">
        <v>0</v>
      </c>
      <c r="I19" s="1">
        <v>0</v>
      </c>
      <c r="J19" s="31">
        <f t="shared" si="0"/>
        <v>3</v>
      </c>
      <c r="K19" s="32">
        <v>1</v>
      </c>
      <c r="L19" s="34">
        <f t="shared" si="1"/>
        <v>36</v>
      </c>
      <c r="M19" s="16" t="str">
        <f t="shared" si="2"/>
        <v>不合格</v>
      </c>
      <c r="N19" s="16" t="str">
        <f t="shared" si="3"/>
        <v>D</v>
      </c>
    </row>
    <row r="20" spans="2:14">
      <c r="B20" s="24" t="s">
        <v>77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0</v>
      </c>
      <c r="I20" s="1">
        <v>1</v>
      </c>
      <c r="J20" s="31">
        <f t="shared" si="0"/>
        <v>6</v>
      </c>
      <c r="K20" s="32">
        <v>3</v>
      </c>
      <c r="L20" s="34">
        <f t="shared" si="1"/>
        <v>78</v>
      </c>
      <c r="M20" s="16" t="str">
        <f t="shared" si="2"/>
        <v>合格</v>
      </c>
      <c r="N20" s="16" t="str">
        <f t="shared" si="3"/>
        <v>B</v>
      </c>
    </row>
    <row r="21" spans="2:14">
      <c r="B21" s="24" t="s">
        <v>78</v>
      </c>
      <c r="C21" s="1">
        <v>0</v>
      </c>
      <c r="D21" s="1">
        <v>1</v>
      </c>
      <c r="E21" s="1">
        <v>1</v>
      </c>
      <c r="F21" s="1">
        <v>0</v>
      </c>
      <c r="G21" s="1">
        <v>1</v>
      </c>
      <c r="H21" s="1">
        <v>1</v>
      </c>
      <c r="I21" s="1">
        <v>0</v>
      </c>
      <c r="J21" s="31">
        <f t="shared" si="0"/>
        <v>4</v>
      </c>
      <c r="K21" s="32">
        <v>2</v>
      </c>
      <c r="L21" s="34">
        <f t="shared" si="1"/>
        <v>52</v>
      </c>
      <c r="M21" s="16" t="str">
        <f t="shared" si="2"/>
        <v>不合格</v>
      </c>
      <c r="N21" s="16" t="str">
        <f t="shared" si="3"/>
        <v>D</v>
      </c>
    </row>
    <row r="22" spans="2:14">
      <c r="B22" s="24" t="s">
        <v>79</v>
      </c>
      <c r="C22" s="1">
        <v>1</v>
      </c>
      <c r="D22" s="1">
        <v>1</v>
      </c>
      <c r="E22" s="1">
        <v>1</v>
      </c>
      <c r="F22" s="1">
        <v>1</v>
      </c>
      <c r="G22" s="1">
        <v>0</v>
      </c>
      <c r="H22" s="1">
        <v>1</v>
      </c>
      <c r="I22" s="1">
        <v>1</v>
      </c>
      <c r="J22" s="31">
        <f t="shared" si="0"/>
        <v>6</v>
      </c>
      <c r="K22" s="32">
        <v>5</v>
      </c>
      <c r="L22" s="34">
        <f t="shared" si="1"/>
        <v>90</v>
      </c>
      <c r="M22" s="16" t="str">
        <f t="shared" si="2"/>
        <v>合格</v>
      </c>
      <c r="N22" s="16" t="str">
        <f t="shared" si="3"/>
        <v>A</v>
      </c>
    </row>
    <row r="23" spans="2:14">
      <c r="B23" s="24" t="s">
        <v>80</v>
      </c>
      <c r="C23" s="1">
        <v>1</v>
      </c>
      <c r="D23" s="1">
        <v>1</v>
      </c>
      <c r="E23" s="1">
        <v>1</v>
      </c>
      <c r="F23" s="1">
        <v>0</v>
      </c>
      <c r="G23" s="1">
        <v>1</v>
      </c>
      <c r="H23" s="1">
        <v>1</v>
      </c>
      <c r="I23" s="1">
        <v>0</v>
      </c>
      <c r="J23" s="31">
        <f t="shared" si="0"/>
        <v>5</v>
      </c>
      <c r="K23" s="32">
        <v>3</v>
      </c>
      <c r="L23" s="34">
        <f t="shared" si="1"/>
        <v>68</v>
      </c>
      <c r="M23" s="16" t="str">
        <f t="shared" si="2"/>
        <v>合格</v>
      </c>
      <c r="N23" s="16" t="str">
        <f t="shared" si="3"/>
        <v>C</v>
      </c>
    </row>
    <row r="24" spans="2:14">
      <c r="B24" s="24" t="s">
        <v>81</v>
      </c>
      <c r="C24" s="1">
        <v>1</v>
      </c>
      <c r="D24" s="1">
        <v>1</v>
      </c>
      <c r="E24" s="1">
        <v>0</v>
      </c>
      <c r="F24" s="1">
        <v>1</v>
      </c>
      <c r="G24" s="1">
        <v>1</v>
      </c>
      <c r="H24" s="1">
        <v>1</v>
      </c>
      <c r="I24" s="1">
        <v>1</v>
      </c>
      <c r="J24" s="31">
        <f t="shared" si="0"/>
        <v>6</v>
      </c>
      <c r="K24" s="32">
        <v>4</v>
      </c>
      <c r="L24" s="34">
        <f t="shared" si="1"/>
        <v>84</v>
      </c>
      <c r="M24" s="16" t="str">
        <f t="shared" si="2"/>
        <v>合格</v>
      </c>
      <c r="N24" s="16" t="str">
        <f t="shared" si="3"/>
        <v>A</v>
      </c>
    </row>
    <row r="25" spans="2:14">
      <c r="B25" s="24" t="s">
        <v>82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31">
        <f t="shared" si="0"/>
        <v>7</v>
      </c>
      <c r="K25" s="32">
        <v>5</v>
      </c>
      <c r="L25" s="34">
        <f t="shared" si="1"/>
        <v>100</v>
      </c>
      <c r="M25" s="16" t="str">
        <f t="shared" si="2"/>
        <v>合格</v>
      </c>
      <c r="N25" s="16" t="str">
        <f t="shared" si="3"/>
        <v>A</v>
      </c>
    </row>
    <row r="26" spans="2:14">
      <c r="B26" s="24" t="s">
        <v>83</v>
      </c>
      <c r="C26" s="1">
        <v>1</v>
      </c>
      <c r="D26" s="1">
        <v>0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31">
        <f t="shared" si="0"/>
        <v>6</v>
      </c>
      <c r="K26" s="32">
        <v>3</v>
      </c>
      <c r="L26" s="34">
        <f t="shared" si="1"/>
        <v>78</v>
      </c>
      <c r="M26" s="16" t="str">
        <f t="shared" si="2"/>
        <v>合格</v>
      </c>
      <c r="N26" s="16" t="str">
        <f t="shared" si="3"/>
        <v>B</v>
      </c>
    </row>
    <row r="27" spans="2:14">
      <c r="B27" s="24" t="s">
        <v>84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0</v>
      </c>
      <c r="J27" s="31">
        <f t="shared" si="0"/>
        <v>6</v>
      </c>
      <c r="K27" s="32">
        <v>3</v>
      </c>
      <c r="L27" s="34">
        <f t="shared" si="1"/>
        <v>78</v>
      </c>
      <c r="M27" s="16" t="str">
        <f t="shared" si="2"/>
        <v>合格</v>
      </c>
      <c r="N27" s="16" t="str">
        <f t="shared" si="3"/>
        <v>B</v>
      </c>
    </row>
    <row r="28" spans="2:14">
      <c r="B28" s="24" t="s">
        <v>85</v>
      </c>
      <c r="C28" s="1">
        <v>0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31">
        <f t="shared" si="0"/>
        <v>6</v>
      </c>
      <c r="K28" s="32">
        <v>5</v>
      </c>
      <c r="L28" s="34">
        <f t="shared" si="1"/>
        <v>90</v>
      </c>
      <c r="M28" s="16" t="str">
        <f t="shared" si="2"/>
        <v>合格</v>
      </c>
      <c r="N28" s="16" t="str">
        <f t="shared" si="3"/>
        <v>A</v>
      </c>
    </row>
    <row r="29" spans="2:14">
      <c r="B29" s="24" t="s">
        <v>86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0</v>
      </c>
      <c r="J29" s="31">
        <f t="shared" si="0"/>
        <v>6</v>
      </c>
      <c r="K29" s="32">
        <v>5</v>
      </c>
      <c r="L29" s="34">
        <f t="shared" si="1"/>
        <v>90</v>
      </c>
      <c r="M29" s="16" t="str">
        <f t="shared" si="2"/>
        <v>合格</v>
      </c>
      <c r="N29" s="16" t="str">
        <f t="shared" si="3"/>
        <v>A</v>
      </c>
    </row>
    <row r="30" spans="2:14">
      <c r="B30" s="24" t="s">
        <v>87</v>
      </c>
      <c r="C30" s="1">
        <v>0</v>
      </c>
      <c r="D30" s="1">
        <v>1</v>
      </c>
      <c r="E30" s="1">
        <v>1</v>
      </c>
      <c r="F30" s="1">
        <v>0</v>
      </c>
      <c r="G30" s="1">
        <v>0</v>
      </c>
      <c r="H30" s="1">
        <v>1</v>
      </c>
      <c r="I30" s="1">
        <v>1</v>
      </c>
      <c r="J30" s="31">
        <f t="shared" si="0"/>
        <v>4</v>
      </c>
      <c r="K30" s="32">
        <v>2</v>
      </c>
      <c r="L30" s="34">
        <f t="shared" si="1"/>
        <v>52</v>
      </c>
      <c r="M30" s="16" t="str">
        <f t="shared" si="2"/>
        <v>不合格</v>
      </c>
      <c r="N30" s="16" t="str">
        <f t="shared" si="3"/>
        <v>D</v>
      </c>
    </row>
    <row r="31" spans="2:14">
      <c r="B31" s="24" t="s">
        <v>88</v>
      </c>
      <c r="C31" s="1">
        <v>1</v>
      </c>
      <c r="D31" s="1">
        <v>0</v>
      </c>
      <c r="E31" s="1">
        <v>1</v>
      </c>
      <c r="F31" s="1">
        <v>0</v>
      </c>
      <c r="G31" s="1">
        <v>1</v>
      </c>
      <c r="H31" s="1">
        <v>1</v>
      </c>
      <c r="I31" s="1">
        <v>0</v>
      </c>
      <c r="J31" s="31">
        <f t="shared" si="0"/>
        <v>4</v>
      </c>
      <c r="K31" s="32">
        <v>2</v>
      </c>
      <c r="L31" s="34">
        <f t="shared" si="1"/>
        <v>52</v>
      </c>
      <c r="M31" s="16" t="str">
        <f t="shared" si="2"/>
        <v>不合格</v>
      </c>
      <c r="N31" s="16" t="str">
        <f t="shared" si="3"/>
        <v>D</v>
      </c>
    </row>
    <row r="32" spans="2:14">
      <c r="B32" s="24" t="s">
        <v>89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0</v>
      </c>
      <c r="I32" s="1">
        <v>1</v>
      </c>
      <c r="J32" s="31">
        <f t="shared" si="0"/>
        <v>6</v>
      </c>
      <c r="K32" s="32">
        <v>4</v>
      </c>
      <c r="L32" s="34">
        <f t="shared" si="1"/>
        <v>84</v>
      </c>
      <c r="M32" s="16" t="str">
        <f t="shared" si="2"/>
        <v>合格</v>
      </c>
      <c r="N32" s="16" t="str">
        <f t="shared" si="3"/>
        <v>A</v>
      </c>
    </row>
    <row r="33" spans="2:14">
      <c r="B33" s="24" t="s">
        <v>90</v>
      </c>
      <c r="C33" s="1">
        <v>0</v>
      </c>
      <c r="D33" s="1">
        <v>0</v>
      </c>
      <c r="E33" s="1">
        <v>1</v>
      </c>
      <c r="F33" s="1">
        <v>1</v>
      </c>
      <c r="G33" s="1">
        <v>0</v>
      </c>
      <c r="H33" s="1">
        <v>1</v>
      </c>
      <c r="I33" s="1">
        <v>1</v>
      </c>
      <c r="J33" s="31">
        <f t="shared" si="0"/>
        <v>4</v>
      </c>
      <c r="K33" s="32">
        <v>3</v>
      </c>
      <c r="L33" s="34">
        <f t="shared" si="1"/>
        <v>58</v>
      </c>
      <c r="M33" s="16" t="str">
        <f t="shared" si="2"/>
        <v>不合格</v>
      </c>
      <c r="N33" s="16" t="str">
        <f t="shared" si="3"/>
        <v>D</v>
      </c>
    </row>
    <row r="34" spans="2:14">
      <c r="B34" s="24" t="s">
        <v>91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31">
        <f t="shared" si="0"/>
        <v>7</v>
      </c>
      <c r="K34" s="32">
        <v>5</v>
      </c>
      <c r="L34" s="34">
        <f t="shared" si="1"/>
        <v>100</v>
      </c>
      <c r="M34" s="16" t="str">
        <f t="shared" si="2"/>
        <v>合格</v>
      </c>
      <c r="N34" s="16" t="str">
        <f t="shared" si="3"/>
        <v>A</v>
      </c>
    </row>
    <row r="35" spans="2:14">
      <c r="B35" s="24" t="s">
        <v>92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31">
        <f t="shared" si="0"/>
        <v>7</v>
      </c>
      <c r="K35" s="32">
        <v>4</v>
      </c>
      <c r="L35" s="34">
        <f t="shared" si="1"/>
        <v>94</v>
      </c>
      <c r="M35" s="16" t="str">
        <f t="shared" si="2"/>
        <v>合格</v>
      </c>
      <c r="N35" s="16" t="str">
        <f t="shared" si="3"/>
        <v>A</v>
      </c>
    </row>
    <row r="36" spans="2:14">
      <c r="B36" s="24" t="s">
        <v>93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31">
        <f t="shared" si="0"/>
        <v>7</v>
      </c>
      <c r="K36" s="32">
        <v>5</v>
      </c>
      <c r="L36" s="34">
        <f t="shared" si="1"/>
        <v>100</v>
      </c>
      <c r="M36" s="16" t="str">
        <f t="shared" si="2"/>
        <v>合格</v>
      </c>
      <c r="N36" s="16" t="str">
        <f t="shared" si="3"/>
        <v>A</v>
      </c>
    </row>
    <row r="37" spans="2:14">
      <c r="B37" s="24" t="s">
        <v>94</v>
      </c>
      <c r="C37" s="1">
        <v>0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31">
        <f t="shared" si="0"/>
        <v>6</v>
      </c>
      <c r="K37" s="32">
        <v>4</v>
      </c>
      <c r="L37" s="34">
        <f t="shared" si="1"/>
        <v>84</v>
      </c>
      <c r="M37" s="16" t="str">
        <f t="shared" si="2"/>
        <v>合格</v>
      </c>
      <c r="N37" s="16" t="str">
        <f t="shared" si="3"/>
        <v>A</v>
      </c>
    </row>
    <row r="38" spans="2:14">
      <c r="B38" s="24" t="s">
        <v>95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0</v>
      </c>
      <c r="J38" s="31">
        <f t="shared" si="0"/>
        <v>6</v>
      </c>
      <c r="K38" s="32">
        <v>5</v>
      </c>
      <c r="L38" s="34">
        <f t="shared" si="1"/>
        <v>90</v>
      </c>
      <c r="M38" s="16" t="str">
        <f t="shared" si="2"/>
        <v>合格</v>
      </c>
      <c r="N38" s="16" t="str">
        <f t="shared" si="3"/>
        <v>A</v>
      </c>
    </row>
    <row r="39" spans="2:14">
      <c r="B39" s="24" t="s">
        <v>96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31">
        <f t="shared" si="0"/>
        <v>7</v>
      </c>
      <c r="K39" s="32">
        <v>5</v>
      </c>
      <c r="L39" s="34">
        <f t="shared" si="1"/>
        <v>100</v>
      </c>
      <c r="M39" s="16" t="str">
        <f t="shared" si="2"/>
        <v>合格</v>
      </c>
      <c r="N39" s="16" t="str">
        <f t="shared" si="3"/>
        <v>A</v>
      </c>
    </row>
    <row r="40" spans="2:14">
      <c r="B40" s="24" t="s">
        <v>97</v>
      </c>
      <c r="C40" s="1">
        <v>1</v>
      </c>
      <c r="D40" s="1">
        <v>0</v>
      </c>
      <c r="E40" s="1">
        <v>1</v>
      </c>
      <c r="F40" s="1">
        <v>0</v>
      </c>
      <c r="G40" s="1">
        <v>1</v>
      </c>
      <c r="H40" s="1">
        <v>0</v>
      </c>
      <c r="I40" s="1">
        <v>1</v>
      </c>
      <c r="J40" s="31">
        <f t="shared" si="0"/>
        <v>4</v>
      </c>
      <c r="K40" s="32">
        <v>3</v>
      </c>
      <c r="L40" s="34">
        <f t="shared" si="1"/>
        <v>58</v>
      </c>
      <c r="M40" s="16" t="str">
        <f t="shared" si="2"/>
        <v>不合格</v>
      </c>
      <c r="N40" s="16" t="str">
        <f t="shared" si="3"/>
        <v>D</v>
      </c>
    </row>
    <row r="41" spans="2:14">
      <c r="B41" s="24" t="s">
        <v>98</v>
      </c>
      <c r="C41" s="1">
        <v>1</v>
      </c>
      <c r="D41" s="1">
        <v>1</v>
      </c>
      <c r="E41" s="1">
        <v>0</v>
      </c>
      <c r="F41" s="1">
        <v>1</v>
      </c>
      <c r="G41" s="1">
        <v>0</v>
      </c>
      <c r="H41" s="1">
        <v>1</v>
      </c>
      <c r="I41" s="1">
        <v>1</v>
      </c>
      <c r="J41" s="31">
        <f t="shared" si="0"/>
        <v>5</v>
      </c>
      <c r="K41" s="32">
        <v>4</v>
      </c>
      <c r="L41" s="34">
        <f t="shared" si="1"/>
        <v>74</v>
      </c>
      <c r="M41" s="16" t="str">
        <f t="shared" si="2"/>
        <v>合格</v>
      </c>
      <c r="N41" s="16" t="str">
        <f t="shared" si="3"/>
        <v>B</v>
      </c>
    </row>
    <row r="42" spans="2:14">
      <c r="B42" s="24" t="s">
        <v>99</v>
      </c>
      <c r="C42" s="1">
        <v>0</v>
      </c>
      <c r="D42" s="1">
        <v>1</v>
      </c>
      <c r="E42" s="1">
        <v>0</v>
      </c>
      <c r="F42" s="1">
        <v>1</v>
      </c>
      <c r="G42" s="1">
        <v>1</v>
      </c>
      <c r="H42" s="1">
        <v>1</v>
      </c>
      <c r="I42" s="1">
        <v>1</v>
      </c>
      <c r="J42" s="31">
        <f t="shared" si="0"/>
        <v>5</v>
      </c>
      <c r="K42" s="32">
        <v>3</v>
      </c>
      <c r="L42" s="34">
        <f t="shared" si="1"/>
        <v>68</v>
      </c>
      <c r="M42" s="16" t="str">
        <f t="shared" si="2"/>
        <v>合格</v>
      </c>
      <c r="N42" s="16" t="str">
        <f t="shared" si="3"/>
        <v>C</v>
      </c>
    </row>
    <row r="43" spans="2:14">
      <c r="B43" s="24" t="s">
        <v>100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1">
        <v>1</v>
      </c>
      <c r="I43" s="1">
        <v>1</v>
      </c>
      <c r="J43" s="31">
        <f t="shared" si="0"/>
        <v>7</v>
      </c>
      <c r="K43" s="32">
        <v>5</v>
      </c>
      <c r="L43" s="34">
        <f t="shared" si="1"/>
        <v>100</v>
      </c>
      <c r="M43" s="16" t="str">
        <f t="shared" si="2"/>
        <v>合格</v>
      </c>
      <c r="N43" s="16" t="str">
        <f t="shared" si="3"/>
        <v>A</v>
      </c>
    </row>
    <row r="44" spans="2:14">
      <c r="B44" s="24" t="s">
        <v>101</v>
      </c>
      <c r="C44" s="1">
        <v>1</v>
      </c>
      <c r="D44" s="1">
        <v>1</v>
      </c>
      <c r="E44" s="1">
        <v>1</v>
      </c>
      <c r="F44" s="1">
        <v>0</v>
      </c>
      <c r="G44" s="1">
        <v>1</v>
      </c>
      <c r="H44" s="1">
        <v>1</v>
      </c>
      <c r="I44" s="1">
        <v>1</v>
      </c>
      <c r="J44" s="31">
        <f t="shared" si="0"/>
        <v>6</v>
      </c>
      <c r="K44" s="32">
        <v>4</v>
      </c>
      <c r="L44" s="34">
        <f t="shared" si="1"/>
        <v>84</v>
      </c>
      <c r="M44" s="16" t="str">
        <f t="shared" si="2"/>
        <v>合格</v>
      </c>
      <c r="N44" s="16" t="str">
        <f t="shared" si="3"/>
        <v>A</v>
      </c>
    </row>
    <row r="45" spans="2:14">
      <c r="B45" s="24" t="s">
        <v>102</v>
      </c>
      <c r="C45" s="1">
        <v>1</v>
      </c>
      <c r="D45" s="1">
        <v>1</v>
      </c>
      <c r="E45" s="1">
        <v>1</v>
      </c>
      <c r="F45" s="1">
        <v>0</v>
      </c>
      <c r="G45" s="1">
        <v>1</v>
      </c>
      <c r="H45" s="1">
        <v>1</v>
      </c>
      <c r="I45" s="1">
        <v>1</v>
      </c>
      <c r="J45" s="31">
        <f t="shared" si="0"/>
        <v>6</v>
      </c>
      <c r="K45" s="32">
        <v>3</v>
      </c>
      <c r="L45" s="34">
        <f t="shared" si="1"/>
        <v>78</v>
      </c>
      <c r="M45" s="16" t="str">
        <f t="shared" si="2"/>
        <v>合格</v>
      </c>
      <c r="N45" s="16" t="str">
        <f t="shared" si="3"/>
        <v>B</v>
      </c>
    </row>
    <row r="46" spans="2:14">
      <c r="B46" s="24" t="s">
        <v>103</v>
      </c>
      <c r="C46" s="1">
        <v>1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31">
        <f t="shared" si="0"/>
        <v>7</v>
      </c>
      <c r="K46" s="32">
        <v>5</v>
      </c>
      <c r="L46" s="34">
        <f t="shared" si="1"/>
        <v>100</v>
      </c>
      <c r="M46" s="16" t="str">
        <f t="shared" si="2"/>
        <v>合格</v>
      </c>
      <c r="N46" s="16" t="str">
        <f t="shared" si="3"/>
        <v>A</v>
      </c>
    </row>
    <row r="47" spans="2:14" ht="14.25" thickBot="1">
      <c r="B47" s="24" t="s">
        <v>104</v>
      </c>
      <c r="C47" s="3">
        <v>1</v>
      </c>
      <c r="D47" s="3">
        <v>1</v>
      </c>
      <c r="E47" s="3">
        <v>0</v>
      </c>
      <c r="F47" s="3">
        <v>1</v>
      </c>
      <c r="G47" s="3">
        <v>1</v>
      </c>
      <c r="H47" s="3">
        <v>1</v>
      </c>
      <c r="I47" s="3">
        <v>1</v>
      </c>
      <c r="J47" s="31">
        <f t="shared" si="0"/>
        <v>6</v>
      </c>
      <c r="K47" s="33">
        <v>3</v>
      </c>
      <c r="L47" s="34">
        <f t="shared" si="1"/>
        <v>78</v>
      </c>
      <c r="M47" s="16" t="str">
        <f t="shared" si="2"/>
        <v>合格</v>
      </c>
      <c r="N47" s="16" t="str">
        <f t="shared" si="3"/>
        <v>B</v>
      </c>
    </row>
  </sheetData>
  <phoneticPr fontId="2"/>
  <conditionalFormatting sqref="M8:M47">
    <cfRule type="containsText" dxfId="6" priority="4" operator="containsText" text="不合格">
      <formula>NOT(ISERROR(SEARCH("不合格",M8)))</formula>
    </cfRule>
  </conditionalFormatting>
  <conditionalFormatting sqref="N8:N47">
    <cfRule type="containsText" dxfId="5" priority="3" operator="containsText" text="D">
      <formula>NOT(ISERROR(SEARCH("D",N8)))</formula>
    </cfRule>
    <cfRule type="cellIs" dxfId="4" priority="1" operator="equal">
      <formula>"A"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L7-１</vt:lpstr>
      <vt:lpstr>L7-1 練習１</vt:lpstr>
      <vt:lpstr>2005年度国勢調査</vt:lpstr>
      <vt:lpstr>L7-1 練習３</vt:lpstr>
      <vt:lpstr>L7-3 発展練習１</vt:lpstr>
      <vt:lpstr>L7-3　発展練習２</vt:lpstr>
      <vt:lpstr>成績データ（L５-２がない場合）</vt:lpstr>
    </vt:vector>
  </TitlesOfParts>
  <Company>福井大学医学部附属病院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tacha</dc:creator>
  <cp:lastModifiedBy>tacha</cp:lastModifiedBy>
  <dcterms:created xsi:type="dcterms:W3CDTF">2008-12-08T06:59:27Z</dcterms:created>
  <dcterms:modified xsi:type="dcterms:W3CDTF">2010-12-20T14:49:02Z</dcterms:modified>
</cp:coreProperties>
</file>